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46" activeTab="6"/>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sheetId="31" r:id="rId7"/>
    <sheet name="Workings 1" sheetId="32" r:id="rId8"/>
    <sheet name="Option 2" sheetId="33" r:id="rId9"/>
    <sheet name="Workings 2" sheetId="34" r:id="rId10"/>
  </sheets>
  <calcPr calcId="145621"/>
</workbook>
</file>

<file path=xl/calcChain.xml><?xml version="1.0" encoding="utf-8"?>
<calcChain xmlns="http://schemas.openxmlformats.org/spreadsheetml/2006/main">
  <c r="J29" i="29" l="1"/>
  <c r="I29" i="29"/>
  <c r="H29" i="29"/>
  <c r="G29" i="29"/>
  <c r="D8" i="34" l="1"/>
  <c r="C7" i="34"/>
  <c r="D7" i="34" s="1"/>
  <c r="D6" i="34"/>
  <c r="D5" i="34"/>
  <c r="BD87" i="33"/>
  <c r="BC87" i="33"/>
  <c r="BC66" i="33" s="1"/>
  <c r="BB87" i="33"/>
  <c r="BB66" i="33" s="1"/>
  <c r="BA87" i="33"/>
  <c r="AZ87" i="33"/>
  <c r="AY87" i="33"/>
  <c r="AX87" i="33"/>
  <c r="AW87" i="33"/>
  <c r="AW66" i="33" s="1"/>
  <c r="AV87" i="33"/>
  <c r="AU87" i="33"/>
  <c r="AU66" i="33" s="1"/>
  <c r="AT87" i="33"/>
  <c r="AT66" i="33" s="1"/>
  <c r="AS87" i="33"/>
  <c r="AR87" i="33"/>
  <c r="AQ87" i="33"/>
  <c r="AP87" i="33"/>
  <c r="AO87" i="33"/>
  <c r="AO66" i="33" s="1"/>
  <c r="AN87" i="33"/>
  <c r="AM87" i="33"/>
  <c r="AL87" i="33"/>
  <c r="AL66" i="33" s="1"/>
  <c r="AK87" i="33"/>
  <c r="AJ87" i="33"/>
  <c r="AI87" i="33"/>
  <c r="AH87" i="33"/>
  <c r="AG87" i="33"/>
  <c r="AG66" i="33" s="1"/>
  <c r="AF87" i="33"/>
  <c r="AE87" i="33"/>
  <c r="AE66" i="33" s="1"/>
  <c r="AD87" i="33"/>
  <c r="AD66" i="33" s="1"/>
  <c r="AC87" i="33"/>
  <c r="AB87" i="33"/>
  <c r="AA87" i="33"/>
  <c r="Z87" i="33"/>
  <c r="Y87" i="33"/>
  <c r="Y66" i="33" s="1"/>
  <c r="X87" i="33"/>
  <c r="W87" i="33"/>
  <c r="W66" i="33" s="1"/>
  <c r="V87" i="33"/>
  <c r="V66" i="33" s="1"/>
  <c r="U87" i="33"/>
  <c r="T87" i="33"/>
  <c r="S87" i="33"/>
  <c r="R87" i="33"/>
  <c r="Q87" i="33"/>
  <c r="Q66" i="33" s="1"/>
  <c r="P87" i="33"/>
  <c r="O87" i="33"/>
  <c r="O66" i="33" s="1"/>
  <c r="N87" i="33"/>
  <c r="M87" i="33"/>
  <c r="L87" i="33"/>
  <c r="K87" i="33"/>
  <c r="J87" i="33"/>
  <c r="I87" i="33"/>
  <c r="I66" i="33" s="1"/>
  <c r="H87" i="33"/>
  <c r="G87" i="33"/>
  <c r="G66" i="33" s="1"/>
  <c r="F87" i="33"/>
  <c r="F66" i="33" s="1"/>
  <c r="E87" i="33"/>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BD72" i="33"/>
  <c r="BC72" i="33"/>
  <c r="BB72" i="33"/>
  <c r="BA72" i="33"/>
  <c r="AZ72" i="33"/>
  <c r="AY72" i="33"/>
  <c r="AX72" i="33"/>
  <c r="AW72" i="33"/>
  <c r="AV72" i="33"/>
  <c r="AU72" i="33"/>
  <c r="AT72" i="33"/>
  <c r="AS72" i="33"/>
  <c r="AR72" i="33"/>
  <c r="AQ72" i="33"/>
  <c r="AP72" i="33"/>
  <c r="AO72" i="33"/>
  <c r="AN72" i="33"/>
  <c r="AM72" i="33"/>
  <c r="AL72" i="33"/>
  <c r="AK72" i="33"/>
  <c r="AJ72" i="33"/>
  <c r="AI72" i="33"/>
  <c r="AH72" i="33"/>
  <c r="AG72" i="33"/>
  <c r="AF72" i="33"/>
  <c r="AE72" i="33"/>
  <c r="AD72" i="33"/>
  <c r="AC72" i="33"/>
  <c r="AB72" i="33"/>
  <c r="AA72" i="33"/>
  <c r="Z72" i="33"/>
  <c r="Y72" i="33"/>
  <c r="X72" i="33"/>
  <c r="W72" i="33"/>
  <c r="V72" i="33"/>
  <c r="U72" i="33"/>
  <c r="T72" i="33"/>
  <c r="S72" i="33"/>
  <c r="R72" i="33"/>
  <c r="Q72" i="33"/>
  <c r="P72" i="33"/>
  <c r="O72" i="33"/>
  <c r="N72" i="33"/>
  <c r="M72" i="33"/>
  <c r="L72" i="33"/>
  <c r="K72" i="33"/>
  <c r="J72" i="33"/>
  <c r="I72" i="33"/>
  <c r="H72" i="33"/>
  <c r="G72" i="33"/>
  <c r="F72" i="33"/>
  <c r="E72" i="33"/>
  <c r="BD71" i="33"/>
  <c r="BC71" i="33"/>
  <c r="BB71" i="33"/>
  <c r="BA71" i="33"/>
  <c r="AZ71" i="33"/>
  <c r="AY71" i="33"/>
  <c r="AX71" i="33"/>
  <c r="AW71" i="33"/>
  <c r="AV71" i="33"/>
  <c r="AU71" i="33"/>
  <c r="AT71" i="33"/>
  <c r="AS71" i="33"/>
  <c r="AR71" i="33"/>
  <c r="AQ71" i="33"/>
  <c r="AP71" i="33"/>
  <c r="AO71" i="33"/>
  <c r="AN71" i="33"/>
  <c r="AM71" i="33"/>
  <c r="AL71" i="33"/>
  <c r="AK71" i="33"/>
  <c r="AJ71" i="33"/>
  <c r="AI71" i="33"/>
  <c r="AH71" i="33"/>
  <c r="AG71" i="33"/>
  <c r="AF71" i="33"/>
  <c r="AE71" i="33"/>
  <c r="AD71" i="33"/>
  <c r="AC71" i="33"/>
  <c r="AB71" i="33"/>
  <c r="AA71" i="33"/>
  <c r="Z71" i="33"/>
  <c r="Y71" i="33"/>
  <c r="X71" i="33"/>
  <c r="W71" i="33"/>
  <c r="V71" i="33"/>
  <c r="U71" i="33"/>
  <c r="T71" i="33"/>
  <c r="S71" i="33"/>
  <c r="R71" i="33"/>
  <c r="Q71" i="33"/>
  <c r="P71" i="33"/>
  <c r="O71" i="33"/>
  <c r="N71" i="33"/>
  <c r="M71" i="33"/>
  <c r="L71" i="33"/>
  <c r="K71" i="33"/>
  <c r="J71" i="33"/>
  <c r="I71" i="33"/>
  <c r="H71" i="33"/>
  <c r="G71" i="33"/>
  <c r="F71" i="33"/>
  <c r="E71" i="33"/>
  <c r="BD70" i="33"/>
  <c r="BC70" i="33"/>
  <c r="BB70" i="33"/>
  <c r="BA70" i="33"/>
  <c r="AZ70" i="33"/>
  <c r="AY70" i="33"/>
  <c r="AX70" i="33"/>
  <c r="AW70" i="33"/>
  <c r="AV70" i="33"/>
  <c r="AU70" i="33"/>
  <c r="AT70" i="33"/>
  <c r="AS70" i="33"/>
  <c r="AR70" i="33"/>
  <c r="AQ70" i="33"/>
  <c r="AP70" i="33"/>
  <c r="AO70" i="33"/>
  <c r="AN70" i="33"/>
  <c r="AM70" i="33"/>
  <c r="AL70" i="33"/>
  <c r="AK70" i="33"/>
  <c r="AJ70" i="33"/>
  <c r="AI70" i="33"/>
  <c r="AH70" i="33"/>
  <c r="AG70" i="33"/>
  <c r="AF70" i="33"/>
  <c r="AE70" i="33"/>
  <c r="AD70" i="33"/>
  <c r="AC70" i="33"/>
  <c r="AB70" i="33"/>
  <c r="AA70" i="33"/>
  <c r="Z70" i="33"/>
  <c r="Y70" i="33"/>
  <c r="X70" i="33"/>
  <c r="W70" i="33"/>
  <c r="V70" i="33"/>
  <c r="U70" i="33"/>
  <c r="T70" i="33"/>
  <c r="S70" i="33"/>
  <c r="R70" i="33"/>
  <c r="Q70" i="33"/>
  <c r="P70" i="33"/>
  <c r="O70" i="33"/>
  <c r="N70" i="33"/>
  <c r="M70" i="33"/>
  <c r="L70" i="33"/>
  <c r="K70" i="33"/>
  <c r="J70" i="33"/>
  <c r="I70" i="33"/>
  <c r="H70" i="33"/>
  <c r="G70" i="33"/>
  <c r="F70" i="33"/>
  <c r="E70" i="33"/>
  <c r="BD69" i="33"/>
  <c r="BC69" i="33"/>
  <c r="BB69" i="33"/>
  <c r="BA69" i="33"/>
  <c r="AZ69" i="33"/>
  <c r="AY69" i="33"/>
  <c r="AX69" i="33"/>
  <c r="AW69" i="33"/>
  <c r="AV69" i="33"/>
  <c r="AU69" i="33"/>
  <c r="AT69" i="33"/>
  <c r="AS69" i="33"/>
  <c r="AR69" i="33"/>
  <c r="AQ69" i="33"/>
  <c r="AP69" i="33"/>
  <c r="AO69" i="33"/>
  <c r="AN69" i="33"/>
  <c r="AM69" i="33"/>
  <c r="AL69" i="33"/>
  <c r="AK69" i="33"/>
  <c r="AJ69" i="33"/>
  <c r="AI69" i="33"/>
  <c r="AH69" i="33"/>
  <c r="AG69" i="33"/>
  <c r="AF69" i="33"/>
  <c r="AE69" i="33"/>
  <c r="AD69" i="33"/>
  <c r="AC69" i="33"/>
  <c r="AB69" i="33"/>
  <c r="AA69" i="33"/>
  <c r="Z69" i="33"/>
  <c r="Y69" i="33"/>
  <c r="X69" i="33"/>
  <c r="W69" i="33"/>
  <c r="V69" i="33"/>
  <c r="U69" i="33"/>
  <c r="T69" i="33"/>
  <c r="S69" i="33"/>
  <c r="R69" i="33"/>
  <c r="Q69" i="33"/>
  <c r="P69" i="33"/>
  <c r="O69" i="33"/>
  <c r="N69" i="33"/>
  <c r="M69" i="33"/>
  <c r="L69" i="33"/>
  <c r="K69" i="33"/>
  <c r="J69" i="33"/>
  <c r="I69" i="33"/>
  <c r="H69" i="33"/>
  <c r="G69" i="33"/>
  <c r="F69" i="33"/>
  <c r="E69" i="33"/>
  <c r="BD68" i="33"/>
  <c r="BC68" i="33"/>
  <c r="BB68" i="33"/>
  <c r="BA68" i="33"/>
  <c r="AZ68" i="33"/>
  <c r="AY68" i="33"/>
  <c r="AX68" i="33"/>
  <c r="AW68" i="33"/>
  <c r="AV68" i="33"/>
  <c r="AU68" i="33"/>
  <c r="AT68" i="33"/>
  <c r="AS68" i="33"/>
  <c r="AR68" i="33"/>
  <c r="AQ68" i="33"/>
  <c r="AP68" i="33"/>
  <c r="AO68" i="33"/>
  <c r="AN68" i="33"/>
  <c r="AM68" i="33"/>
  <c r="AL68" i="33"/>
  <c r="AK68" i="33"/>
  <c r="AJ68" i="33"/>
  <c r="AI68" i="33"/>
  <c r="AH68" i="33"/>
  <c r="AG68" i="33"/>
  <c r="AF68" i="33"/>
  <c r="AE68" i="33"/>
  <c r="AD68" i="33"/>
  <c r="AC68" i="33"/>
  <c r="AB68" i="33"/>
  <c r="AA68" i="33"/>
  <c r="Z68" i="33"/>
  <c r="Y68" i="33"/>
  <c r="X68" i="33"/>
  <c r="W68" i="33"/>
  <c r="V68" i="33"/>
  <c r="U68" i="33"/>
  <c r="T68" i="33"/>
  <c r="S68" i="33"/>
  <c r="R68" i="33"/>
  <c r="Q68" i="33"/>
  <c r="P68" i="33"/>
  <c r="O68" i="33"/>
  <c r="N68" i="33"/>
  <c r="M68" i="33"/>
  <c r="L68" i="33"/>
  <c r="K68" i="33"/>
  <c r="J68" i="33"/>
  <c r="I68" i="33"/>
  <c r="H68" i="33"/>
  <c r="G68" i="33"/>
  <c r="F68" i="33"/>
  <c r="E68" i="33"/>
  <c r="BD67" i="33"/>
  <c r="BC67" i="33"/>
  <c r="BB67" i="33"/>
  <c r="BA67" i="33"/>
  <c r="AZ67" i="33"/>
  <c r="AY67" i="33"/>
  <c r="AX67" i="33"/>
  <c r="AW67" i="33"/>
  <c r="AV67" i="33"/>
  <c r="AU67" i="33"/>
  <c r="AT67" i="33"/>
  <c r="AS67" i="33"/>
  <c r="AR67" i="33"/>
  <c r="AQ67" i="33"/>
  <c r="AP67" i="33"/>
  <c r="AO67" i="33"/>
  <c r="AN67" i="33"/>
  <c r="AM67" i="33"/>
  <c r="AL67" i="33"/>
  <c r="AK67" i="33"/>
  <c r="AJ67" i="33"/>
  <c r="AI67" i="33"/>
  <c r="AH67" i="33"/>
  <c r="AG67" i="33"/>
  <c r="AF67" i="33"/>
  <c r="AE67" i="33"/>
  <c r="AD67" i="33"/>
  <c r="AC67" i="33"/>
  <c r="AB67" i="33"/>
  <c r="AA67" i="33"/>
  <c r="Z67" i="33"/>
  <c r="Y67" i="33"/>
  <c r="X67" i="33"/>
  <c r="W67" i="33"/>
  <c r="V67" i="33"/>
  <c r="U67" i="33"/>
  <c r="T67" i="33"/>
  <c r="S67" i="33"/>
  <c r="R67" i="33"/>
  <c r="Q67" i="33"/>
  <c r="P67" i="33"/>
  <c r="O67" i="33"/>
  <c r="N67" i="33"/>
  <c r="M67" i="33"/>
  <c r="L67" i="33"/>
  <c r="K67" i="33"/>
  <c r="J67" i="33"/>
  <c r="I67" i="33"/>
  <c r="H67" i="33"/>
  <c r="G67" i="33"/>
  <c r="F67" i="33"/>
  <c r="E67" i="33"/>
  <c r="BD66" i="33"/>
  <c r="BA66" i="33"/>
  <c r="AZ66" i="33"/>
  <c r="AY66" i="33"/>
  <c r="AX66" i="33"/>
  <c r="AV66" i="33"/>
  <c r="AS66" i="33"/>
  <c r="AR66" i="33"/>
  <c r="AQ66" i="33"/>
  <c r="AP66" i="33"/>
  <c r="AN66" i="33"/>
  <c r="AM66" i="33"/>
  <c r="AK66" i="33"/>
  <c r="AJ66" i="33"/>
  <c r="AI66" i="33"/>
  <c r="AH66" i="33"/>
  <c r="AF66" i="33"/>
  <c r="AC66" i="33"/>
  <c r="AB66" i="33"/>
  <c r="AA66" i="33"/>
  <c r="Z66" i="33"/>
  <c r="X66" i="33"/>
  <c r="U66" i="33"/>
  <c r="T66" i="33"/>
  <c r="S66" i="33"/>
  <c r="R66" i="33"/>
  <c r="P66" i="33"/>
  <c r="N66" i="33"/>
  <c r="M66" i="33"/>
  <c r="L66" i="33"/>
  <c r="K66" i="33"/>
  <c r="J66" i="33"/>
  <c r="H66" i="33"/>
  <c r="E66" i="33"/>
  <c r="BD65" i="33"/>
  <c r="BC65" i="33"/>
  <c r="BB65" i="33"/>
  <c r="BA65" i="33"/>
  <c r="AZ65" i="33"/>
  <c r="AZ76" i="33" s="1"/>
  <c r="AY65" i="33"/>
  <c r="AX65" i="33"/>
  <c r="AW65" i="33"/>
  <c r="AV65" i="33"/>
  <c r="AU65" i="33"/>
  <c r="AT65" i="33"/>
  <c r="AS65" i="33"/>
  <c r="AR65" i="33"/>
  <c r="AR76" i="33" s="1"/>
  <c r="AQ65" i="33"/>
  <c r="AQ76" i="33" s="1"/>
  <c r="AP65" i="33"/>
  <c r="AO65" i="33"/>
  <c r="AN65" i="33"/>
  <c r="AM65" i="33"/>
  <c r="AL65" i="33"/>
  <c r="AK65" i="33"/>
  <c r="AK76" i="33" s="1"/>
  <c r="AJ65" i="33"/>
  <c r="AJ76" i="33" s="1"/>
  <c r="AI65" i="33"/>
  <c r="AI76" i="33" s="1"/>
  <c r="AH65" i="33"/>
  <c r="AG65" i="33"/>
  <c r="AF65" i="33"/>
  <c r="AE65" i="33"/>
  <c r="AD65" i="33"/>
  <c r="AC65" i="33"/>
  <c r="AC76" i="33" s="1"/>
  <c r="AB65" i="33"/>
  <c r="AA65" i="33"/>
  <c r="AA76" i="33" s="1"/>
  <c r="Z65" i="33"/>
  <c r="Y65" i="33"/>
  <c r="X65" i="33"/>
  <c r="W65" i="33"/>
  <c r="V65" i="33"/>
  <c r="U65" i="33"/>
  <c r="U76" i="33" s="1"/>
  <c r="T65" i="33"/>
  <c r="T76" i="33" s="1"/>
  <c r="S65" i="33"/>
  <c r="S76" i="33" s="1"/>
  <c r="R65" i="33"/>
  <c r="Q65" i="33"/>
  <c r="P65" i="33"/>
  <c r="O65" i="33"/>
  <c r="N65" i="33"/>
  <c r="M65" i="33"/>
  <c r="M76" i="33" s="1"/>
  <c r="L65" i="33"/>
  <c r="L76" i="33" s="1"/>
  <c r="K65" i="33"/>
  <c r="K76" i="33" s="1"/>
  <c r="J65" i="33"/>
  <c r="I65" i="33"/>
  <c r="H65" i="33"/>
  <c r="G65" i="33"/>
  <c r="F65" i="33"/>
  <c r="E65" i="33"/>
  <c r="E60" i="33"/>
  <c r="BC44" i="33"/>
  <c r="Y44" i="33"/>
  <c r="AQ43" i="33"/>
  <c r="AJ43" i="33"/>
  <c r="AI43" i="33"/>
  <c r="AK39" i="33"/>
  <c r="AT31" i="33"/>
  <c r="AQ29" i="33"/>
  <c r="AH29" i="33"/>
  <c r="Y29" i="33"/>
  <c r="Q29" i="33"/>
  <c r="AT28" i="33"/>
  <c r="AR28" i="33"/>
  <c r="AQ28" i="33"/>
  <c r="AI28" i="33"/>
  <c r="AG28" i="33"/>
  <c r="AL58" i="33" s="1"/>
  <c r="Y28" i="33"/>
  <c r="S28" i="33"/>
  <c r="F28" i="33"/>
  <c r="Y31" i="33" s="1"/>
  <c r="AZ26" i="33"/>
  <c r="AY26" i="33"/>
  <c r="AX26" i="33"/>
  <c r="AW26" i="33"/>
  <c r="AQ26" i="33"/>
  <c r="AO26" i="33"/>
  <c r="AH26" i="33"/>
  <c r="AH28" i="33" s="1"/>
  <c r="AS59" i="33" s="1"/>
  <c r="AF26" i="33"/>
  <c r="AA26" i="33"/>
  <c r="Y26" i="33"/>
  <c r="U26" i="33"/>
  <c r="S26" i="33"/>
  <c r="R26" i="33"/>
  <c r="R28" i="33" s="1"/>
  <c r="AT43" i="33" s="1"/>
  <c r="M26" i="33"/>
  <c r="BD25" i="33"/>
  <c r="BD26" i="33" s="1"/>
  <c r="BC25" i="33"/>
  <c r="BC26" i="33" s="1"/>
  <c r="BB25" i="33"/>
  <c r="BB26" i="33" s="1"/>
  <c r="BA25" i="33"/>
  <c r="BA26" i="33" s="1"/>
  <c r="AZ25" i="33"/>
  <c r="AY25" i="33"/>
  <c r="AX25" i="33"/>
  <c r="AW25" i="33"/>
  <c r="AV25" i="33"/>
  <c r="AU25" i="33"/>
  <c r="AT25" i="33"/>
  <c r="AS25" i="33"/>
  <c r="AR25" i="33"/>
  <c r="AQ25" i="33"/>
  <c r="AP25" i="33"/>
  <c r="AO25" i="33"/>
  <c r="AN25" i="33"/>
  <c r="AN26" i="33" s="1"/>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P26" i="33" s="1"/>
  <c r="O25" i="33"/>
  <c r="N25" i="33"/>
  <c r="M25" i="33"/>
  <c r="L25" i="33"/>
  <c r="K25" i="33"/>
  <c r="J25" i="33"/>
  <c r="I25" i="33"/>
  <c r="H25" i="33"/>
  <c r="G25" i="33"/>
  <c r="F25" i="33"/>
  <c r="E25" i="33"/>
  <c r="AW18" i="33"/>
  <c r="AV18" i="33"/>
  <c r="AV26" i="33" s="1"/>
  <c r="AU18" i="33"/>
  <c r="AT18" i="33"/>
  <c r="AT26" i="33" s="1"/>
  <c r="AT29" i="33" s="1"/>
  <c r="AS18" i="33"/>
  <c r="AS26" i="33" s="1"/>
  <c r="AR18" i="33"/>
  <c r="AR26" i="33" s="1"/>
  <c r="AR29" i="33" s="1"/>
  <c r="AQ18" i="33"/>
  <c r="AP18" i="33"/>
  <c r="AP26" i="33" s="1"/>
  <c r="AO18" i="33"/>
  <c r="AN18" i="33"/>
  <c r="AM18" i="33"/>
  <c r="AL18" i="33"/>
  <c r="AL26" i="33" s="1"/>
  <c r="AL28" i="33" s="1"/>
  <c r="AK18" i="33"/>
  <c r="AK26" i="33" s="1"/>
  <c r="AJ18" i="33"/>
  <c r="AJ26" i="33" s="1"/>
  <c r="AI18" i="33"/>
  <c r="AI26" i="33" s="1"/>
  <c r="AI29" i="33" s="1"/>
  <c r="AH18" i="33"/>
  <c r="AG18" i="33"/>
  <c r="AG26" i="33" s="1"/>
  <c r="AF18" i="33"/>
  <c r="AE18" i="33"/>
  <c r="AE26" i="33" s="1"/>
  <c r="AD18" i="33"/>
  <c r="AD26" i="33" s="1"/>
  <c r="AD28" i="33" s="1"/>
  <c r="AW55" i="33" s="1"/>
  <c r="AC18" i="33"/>
  <c r="AC26" i="33" s="1"/>
  <c r="AB18" i="33"/>
  <c r="AB26" i="33" s="1"/>
  <c r="AA18" i="33"/>
  <c r="Z18" i="33"/>
  <c r="Z26" i="33" s="1"/>
  <c r="Z28" i="33" s="1"/>
  <c r="Y18" i="33"/>
  <c r="X18" i="33"/>
  <c r="X26" i="33" s="1"/>
  <c r="W18" i="33"/>
  <c r="W26" i="33" s="1"/>
  <c r="V18" i="33"/>
  <c r="V26" i="33" s="1"/>
  <c r="V28" i="33" s="1"/>
  <c r="BB47" i="33" s="1"/>
  <c r="U18" i="33"/>
  <c r="T18" i="33"/>
  <c r="T26" i="33" s="1"/>
  <c r="S18" i="33"/>
  <c r="R18" i="33"/>
  <c r="Q18" i="33"/>
  <c r="Q26" i="33" s="1"/>
  <c r="Q28" i="33" s="1"/>
  <c r="AS42" i="33" s="1"/>
  <c r="P18" i="33"/>
  <c r="O18" i="33"/>
  <c r="N18" i="33"/>
  <c r="N26" i="33" s="1"/>
  <c r="N28" i="33" s="1"/>
  <c r="AO39" i="33" s="1"/>
  <c r="M18" i="33"/>
  <c r="L18" i="33"/>
  <c r="L26" i="33" s="1"/>
  <c r="K18" i="33"/>
  <c r="K26" i="33" s="1"/>
  <c r="J18" i="33"/>
  <c r="J26" i="33" s="1"/>
  <c r="I18" i="33"/>
  <c r="I26" i="33" s="1"/>
  <c r="H18" i="33"/>
  <c r="H26" i="33" s="1"/>
  <c r="H28" i="33" s="1"/>
  <c r="AM33" i="33" s="1"/>
  <c r="G18" i="33"/>
  <c r="G26" i="33" s="1"/>
  <c r="F18" i="33"/>
  <c r="F26" i="33" s="1"/>
  <c r="E18" i="33"/>
  <c r="E26" i="33" l="1"/>
  <c r="AN76" i="33"/>
  <c r="AV76" i="33"/>
  <c r="AB76" i="33"/>
  <c r="AY76" i="33"/>
  <c r="Y76" i="33"/>
  <c r="AG76" i="33"/>
  <c r="V76" i="33"/>
  <c r="AS76" i="33"/>
  <c r="N76" i="33"/>
  <c r="AL76" i="33"/>
  <c r="BB76" i="33"/>
  <c r="F76" i="33"/>
  <c r="AD76" i="33"/>
  <c r="AT76" i="33"/>
  <c r="X76" i="33"/>
  <c r="AF76" i="33"/>
  <c r="E76" i="33"/>
  <c r="G28" i="33"/>
  <c r="W28" i="33"/>
  <c r="W29" i="33"/>
  <c r="AE28" i="33"/>
  <c r="AE29" i="33"/>
  <c r="L28" i="33"/>
  <c r="AN28" i="33"/>
  <c r="AN29" i="33"/>
  <c r="AV28" i="33"/>
  <c r="AV29" i="33" s="1"/>
  <c r="J28" i="33"/>
  <c r="AY51" i="33"/>
  <c r="BA51" i="33"/>
  <c r="AR51" i="33"/>
  <c r="AJ51" i="33"/>
  <c r="AB51" i="33"/>
  <c r="AX51" i="33"/>
  <c r="AP51" i="33"/>
  <c r="AH51" i="33"/>
  <c r="BD51" i="33"/>
  <c r="AS51" i="33"/>
  <c r="AG51" i="33"/>
  <c r="BC51" i="33"/>
  <c r="AQ51" i="33"/>
  <c r="AF51" i="33"/>
  <c r="BB51" i="33"/>
  <c r="AO51" i="33"/>
  <c r="AE51" i="33"/>
  <c r="AT51" i="33"/>
  <c r="AA51" i="33"/>
  <c r="AN51" i="33"/>
  <c r="AZ51" i="33"/>
  <c r="AK51" i="33"/>
  <c r="AW51" i="33"/>
  <c r="AI51" i="33"/>
  <c r="AV51" i="33"/>
  <c r="AU51" i="33"/>
  <c r="AM51" i="33"/>
  <c r="AL51" i="33"/>
  <c r="AD51" i="33"/>
  <c r="AP28" i="33"/>
  <c r="Z29" i="33"/>
  <c r="N31" i="33"/>
  <c r="O33" i="33"/>
  <c r="X29" i="33"/>
  <c r="M28" i="33"/>
  <c r="I28" i="33"/>
  <c r="I29" i="33"/>
  <c r="L31" i="33"/>
  <c r="W31" i="33"/>
  <c r="Y33" i="33"/>
  <c r="T42" i="33"/>
  <c r="C9" i="33"/>
  <c r="T28" i="33"/>
  <c r="AB28" i="33"/>
  <c r="AB29" i="33" s="1"/>
  <c r="AJ28" i="33"/>
  <c r="AJ29" i="33" s="1"/>
  <c r="P28" i="33"/>
  <c r="Z33" i="33"/>
  <c r="BA58" i="33"/>
  <c r="AS58" i="33"/>
  <c r="AK58" i="33"/>
  <c r="BC58" i="33"/>
  <c r="AT58" i="33"/>
  <c r="AJ58" i="33"/>
  <c r="BB58" i="33"/>
  <c r="AR58" i="33"/>
  <c r="AI58" i="33"/>
  <c r="AY58" i="33"/>
  <c r="AP58" i="33"/>
  <c r="AU58" i="33"/>
  <c r="AQ58" i="33"/>
  <c r="AO58" i="33"/>
  <c r="BD58" i="33"/>
  <c r="AN58" i="33"/>
  <c r="AH58" i="33"/>
  <c r="AW58" i="33"/>
  <c r="AV58" i="33"/>
  <c r="AZ58" i="33"/>
  <c r="AX58" i="33"/>
  <c r="AM58" i="33"/>
  <c r="AS31" i="33"/>
  <c r="AK31" i="33"/>
  <c r="AC31" i="33"/>
  <c r="U31" i="33"/>
  <c r="M31" i="33"/>
  <c r="AY31" i="33"/>
  <c r="AP31" i="33"/>
  <c r="AG31" i="33"/>
  <c r="X31" i="33"/>
  <c r="O31" i="33"/>
  <c r="AQ31" i="33"/>
  <c r="AF31" i="33"/>
  <c r="V31" i="33"/>
  <c r="K31" i="33"/>
  <c r="AO31" i="33"/>
  <c r="AE31" i="33"/>
  <c r="T31" i="33"/>
  <c r="J31" i="33"/>
  <c r="AV31" i="33"/>
  <c r="AA31" i="33"/>
  <c r="Q31" i="33"/>
  <c r="AX31" i="33"/>
  <c r="AN31" i="33"/>
  <c r="AD31" i="33"/>
  <c r="S31" i="33"/>
  <c r="I31" i="33"/>
  <c r="G31" i="33"/>
  <c r="AW31" i="33"/>
  <c r="AM31" i="33"/>
  <c r="AB31" i="33"/>
  <c r="R31" i="33"/>
  <c r="H31" i="33"/>
  <c r="AL31" i="33"/>
  <c r="AU31" i="33"/>
  <c r="AJ31" i="33"/>
  <c r="Z31" i="33"/>
  <c r="P31" i="33"/>
  <c r="K29" i="33"/>
  <c r="K28" i="33"/>
  <c r="AH31" i="33"/>
  <c r="AL33" i="33"/>
  <c r="AF28" i="33"/>
  <c r="AF29" i="33"/>
  <c r="AY33" i="33"/>
  <c r="BD42" i="33"/>
  <c r="AV42" i="33"/>
  <c r="AN42" i="33"/>
  <c r="AF42" i="33"/>
  <c r="X42" i="33"/>
  <c r="BC42" i="33"/>
  <c r="AU42" i="33"/>
  <c r="AM42" i="33"/>
  <c r="AE42" i="33"/>
  <c r="W42" i="33"/>
  <c r="BB42" i="33"/>
  <c r="AT42" i="33"/>
  <c r="AL42" i="33"/>
  <c r="AD42" i="33"/>
  <c r="V42" i="33"/>
  <c r="AR42" i="33"/>
  <c r="AG42" i="33"/>
  <c r="S42" i="33"/>
  <c r="AQ42" i="33"/>
  <c r="AC42" i="33"/>
  <c r="R42" i="33"/>
  <c r="AY42" i="33"/>
  <c r="AK42" i="33"/>
  <c r="Z42" i="33"/>
  <c r="AX42" i="33"/>
  <c r="AJ42" i="33"/>
  <c r="Y42" i="33"/>
  <c r="AP42" i="33"/>
  <c r="BA42" i="33"/>
  <c r="AO42" i="33"/>
  <c r="AI42" i="33"/>
  <c r="AH42" i="33"/>
  <c r="AB42" i="33"/>
  <c r="AZ42" i="33"/>
  <c r="AA42" i="33"/>
  <c r="AW42" i="33"/>
  <c r="U42" i="33"/>
  <c r="AO28" i="33"/>
  <c r="AO29" i="33"/>
  <c r="E28" i="33"/>
  <c r="E29" i="33" s="1"/>
  <c r="AS29" i="33"/>
  <c r="AS28" i="33"/>
  <c r="AW28" i="33"/>
  <c r="AW29" i="33"/>
  <c r="AX47" i="33"/>
  <c r="AP47" i="33"/>
  <c r="AH47" i="33"/>
  <c r="Z47" i="33"/>
  <c r="BD47" i="33"/>
  <c r="AV47" i="33"/>
  <c r="AN47" i="33"/>
  <c r="AF47" i="33"/>
  <c r="X47" i="33"/>
  <c r="BA47" i="33"/>
  <c r="AQ47" i="33"/>
  <c r="AE47" i="33"/>
  <c r="AZ47" i="33"/>
  <c r="AO47" i="33"/>
  <c r="AD47" i="33"/>
  <c r="AY47" i="33"/>
  <c r="AM47" i="33"/>
  <c r="AC47" i="33"/>
  <c r="AW47" i="33"/>
  <c r="AI47" i="33"/>
  <c r="AU47" i="33"/>
  <c r="AG47" i="33"/>
  <c r="AR47" i="33"/>
  <c r="Y47" i="33"/>
  <c r="AL47" i="33"/>
  <c r="W47" i="33"/>
  <c r="AT47" i="33"/>
  <c r="AS47" i="33"/>
  <c r="AK47" i="33"/>
  <c r="AJ47" i="33"/>
  <c r="AB47" i="33"/>
  <c r="AA47" i="33"/>
  <c r="BC47" i="33"/>
  <c r="AA29" i="33"/>
  <c r="X28" i="33"/>
  <c r="H29" i="33"/>
  <c r="AI31" i="33"/>
  <c r="BA33" i="33"/>
  <c r="AS33" i="33"/>
  <c r="AK33" i="33"/>
  <c r="AC33" i="33"/>
  <c r="U33" i="33"/>
  <c r="M33" i="33"/>
  <c r="AX33" i="33"/>
  <c r="AO33" i="33"/>
  <c r="AF33" i="33"/>
  <c r="W33" i="33"/>
  <c r="N33" i="33"/>
  <c r="AT33" i="33"/>
  <c r="AJ33" i="33"/>
  <c r="AA33" i="33"/>
  <c r="R33" i="33"/>
  <c r="I33" i="33"/>
  <c r="AV33" i="33"/>
  <c r="AI33" i="33"/>
  <c r="X33" i="33"/>
  <c r="K33" i="33"/>
  <c r="AU33" i="33"/>
  <c r="AH33" i="33"/>
  <c r="V33" i="33"/>
  <c r="J33" i="33"/>
  <c r="Q33" i="33"/>
  <c r="AP33" i="33"/>
  <c r="AR33" i="33"/>
  <c r="AG33" i="33"/>
  <c r="T33" i="33"/>
  <c r="AQ33" i="33"/>
  <c r="AE33" i="33"/>
  <c r="S33" i="33"/>
  <c r="AD33" i="33"/>
  <c r="AZ33" i="33"/>
  <c r="AN33" i="33"/>
  <c r="AB33" i="33"/>
  <c r="P33" i="33"/>
  <c r="AG29" i="33"/>
  <c r="L33" i="33"/>
  <c r="U29" i="33"/>
  <c r="U28" i="33"/>
  <c r="AC28" i="33"/>
  <c r="AK29" i="33"/>
  <c r="AK28" i="33"/>
  <c r="F29" i="33"/>
  <c r="BD39" i="33"/>
  <c r="AV39" i="33"/>
  <c r="AN39" i="33"/>
  <c r="AF39" i="33"/>
  <c r="X39" i="33"/>
  <c r="P39" i="33"/>
  <c r="BC39" i="33"/>
  <c r="AU39" i="33"/>
  <c r="AM39" i="33"/>
  <c r="AE39" i="33"/>
  <c r="W39" i="33"/>
  <c r="O39" i="33"/>
  <c r="BB39" i="33"/>
  <c r="AT39" i="33"/>
  <c r="AL39" i="33"/>
  <c r="AD39" i="33"/>
  <c r="V39" i="33"/>
  <c r="AX39" i="33"/>
  <c r="AJ39" i="33"/>
  <c r="Y39" i="33"/>
  <c r="AW39" i="33"/>
  <c r="AI39" i="33"/>
  <c r="U39" i="33"/>
  <c r="AQ39" i="33"/>
  <c r="AC39" i="33"/>
  <c r="R39" i="33"/>
  <c r="BA39" i="33"/>
  <c r="AP39" i="33"/>
  <c r="AB39" i="33"/>
  <c r="Q39" i="33"/>
  <c r="AH39" i="33"/>
  <c r="AG39" i="33"/>
  <c r="T39" i="33"/>
  <c r="AZ39" i="33"/>
  <c r="AA39" i="33"/>
  <c r="AY39" i="33"/>
  <c r="Z39" i="33"/>
  <c r="AS39" i="33"/>
  <c r="AR39" i="33"/>
  <c r="S39" i="33"/>
  <c r="BA55" i="33"/>
  <c r="AS55" i="33"/>
  <c r="AK55" i="33"/>
  <c r="BB55" i="33"/>
  <c r="AR55" i="33"/>
  <c r="AZ55" i="33"/>
  <c r="AQ55" i="33"/>
  <c r="AH55" i="33"/>
  <c r="AX55" i="33"/>
  <c r="AO55" i="33"/>
  <c r="AF55" i="33"/>
  <c r="AT55" i="33"/>
  <c r="AE55" i="33"/>
  <c r="AP55" i="33"/>
  <c r="BD55" i="33"/>
  <c r="AN55" i="33"/>
  <c r="BC55" i="33"/>
  <c r="AM55" i="33"/>
  <c r="AV55" i="33"/>
  <c r="AU55" i="33"/>
  <c r="AI55" i="33"/>
  <c r="AG55" i="33"/>
  <c r="AL55" i="33"/>
  <c r="AJ55" i="33"/>
  <c r="AY55" i="33"/>
  <c r="AL29" i="33"/>
  <c r="O26" i="33"/>
  <c r="AM26" i="33"/>
  <c r="AU26" i="33"/>
  <c r="AX50" i="33"/>
  <c r="AP50" i="33"/>
  <c r="AH50" i="33"/>
  <c r="Z50" i="33"/>
  <c r="BD50" i="33"/>
  <c r="AV50" i="33"/>
  <c r="AN50" i="33"/>
  <c r="AF50" i="33"/>
  <c r="BA50" i="33"/>
  <c r="AQ50" i="33"/>
  <c r="AE50" i="33"/>
  <c r="AZ50" i="33"/>
  <c r="AO50" i="33"/>
  <c r="AD50" i="33"/>
  <c r="AY50" i="33"/>
  <c r="AM50" i="33"/>
  <c r="AC50" i="33"/>
  <c r="AL50" i="33"/>
  <c r="BC50" i="33"/>
  <c r="AK50" i="33"/>
  <c r="AU50" i="33"/>
  <c r="AG50" i="33"/>
  <c r="AT50" i="33"/>
  <c r="AB50" i="33"/>
  <c r="BB50" i="33"/>
  <c r="AW50" i="33"/>
  <c r="AS50" i="33"/>
  <c r="AR50" i="33"/>
  <c r="AJ50" i="33"/>
  <c r="AI50" i="33"/>
  <c r="AA50" i="33"/>
  <c r="AR31" i="33"/>
  <c r="AW33" i="33"/>
  <c r="AC51" i="33"/>
  <c r="Z44" i="33"/>
  <c r="BD44" i="33"/>
  <c r="AA28" i="33"/>
  <c r="R29" i="33"/>
  <c r="AM43" i="33"/>
  <c r="AG44" i="33"/>
  <c r="AH44" i="33"/>
  <c r="AD29" i="33"/>
  <c r="U43" i="33"/>
  <c r="AL44" i="33"/>
  <c r="AR59" i="33"/>
  <c r="AY44" i="33"/>
  <c r="AQ44" i="33"/>
  <c r="AI44" i="33"/>
  <c r="AA44" i="33"/>
  <c r="AW44" i="33"/>
  <c r="AZ44" i="33"/>
  <c r="AO44" i="33"/>
  <c r="AF44" i="33"/>
  <c r="W44" i="33"/>
  <c r="AX44" i="33"/>
  <c r="AN44" i="33"/>
  <c r="AE44" i="33"/>
  <c r="V44" i="33"/>
  <c r="AV44" i="33"/>
  <c r="AM44" i="33"/>
  <c r="AD44" i="33"/>
  <c r="U44" i="33"/>
  <c r="BB44" i="33"/>
  <c r="AK44" i="33"/>
  <c r="X44" i="33"/>
  <c r="BA44" i="33"/>
  <c r="AJ44" i="33"/>
  <c r="T44" i="33"/>
  <c r="AS44" i="33"/>
  <c r="AC44" i="33"/>
  <c r="AR44" i="33"/>
  <c r="AB44" i="33"/>
  <c r="BD43" i="33"/>
  <c r="AV43" i="33"/>
  <c r="AY43" i="33"/>
  <c r="AP43" i="33"/>
  <c r="AH43" i="33"/>
  <c r="Z43" i="33"/>
  <c r="AX43" i="33"/>
  <c r="AO43" i="33"/>
  <c r="AG43" i="33"/>
  <c r="Y43" i="33"/>
  <c r="AW43" i="33"/>
  <c r="AN43" i="33"/>
  <c r="AF43" i="33"/>
  <c r="X43" i="33"/>
  <c r="AS43" i="33"/>
  <c r="AE43" i="33"/>
  <c r="T43" i="33"/>
  <c r="AR43" i="33"/>
  <c r="AD43" i="33"/>
  <c r="S43" i="33"/>
  <c r="BA43" i="33"/>
  <c r="AL43" i="33"/>
  <c r="AA43" i="33"/>
  <c r="AZ43" i="33"/>
  <c r="AK43" i="33"/>
  <c r="W43" i="33"/>
  <c r="V29" i="33"/>
  <c r="V43" i="33"/>
  <c r="AU43" i="33"/>
  <c r="AP44" i="33"/>
  <c r="AB43" i="33"/>
  <c r="BB43" i="33"/>
  <c r="AT44" i="33"/>
  <c r="BC59" i="33"/>
  <c r="AU59" i="33"/>
  <c r="AM59" i="33"/>
  <c r="AY59" i="33"/>
  <c r="AP59" i="33"/>
  <c r="AX59" i="33"/>
  <c r="AO59" i="33"/>
  <c r="AV59" i="33"/>
  <c r="AL59" i="33"/>
  <c r="BA59" i="33"/>
  <c r="AK59" i="33"/>
  <c r="AZ59" i="33"/>
  <c r="AJ59" i="33"/>
  <c r="AW59" i="33"/>
  <c r="AI59" i="33"/>
  <c r="AT59" i="33"/>
  <c r="AQ59" i="33"/>
  <c r="AN59" i="33"/>
  <c r="BD59" i="33"/>
  <c r="BB59" i="33"/>
  <c r="S29" i="33"/>
  <c r="N29" i="33"/>
  <c r="AC43" i="33"/>
  <c r="BC43" i="33"/>
  <c r="AU44" i="33"/>
  <c r="I76" i="33"/>
  <c r="Q76" i="33"/>
  <c r="AO76" i="33"/>
  <c r="AW76" i="33"/>
  <c r="BA76" i="33"/>
  <c r="G76" i="33"/>
  <c r="O76" i="33"/>
  <c r="W76" i="33"/>
  <c r="AE76" i="33"/>
  <c r="AM76" i="33"/>
  <c r="AU76" i="33"/>
  <c r="BC76" i="33"/>
  <c r="H76" i="33"/>
  <c r="P76" i="33"/>
  <c r="BD76" i="33"/>
  <c r="J76" i="33"/>
  <c r="R76" i="33"/>
  <c r="Z76" i="33"/>
  <c r="AH76" i="33"/>
  <c r="AP76" i="33"/>
  <c r="AX76" i="33"/>
  <c r="AX38" i="33" l="1"/>
  <c r="AP38" i="33"/>
  <c r="AH38" i="33"/>
  <c r="Z38" i="33"/>
  <c r="R38" i="33"/>
  <c r="AW38" i="33"/>
  <c r="AO38" i="33"/>
  <c r="AG38" i="33"/>
  <c r="Y38" i="33"/>
  <c r="BD38" i="33"/>
  <c r="AV38" i="33"/>
  <c r="AN38" i="33"/>
  <c r="AF38" i="33"/>
  <c r="X38" i="33"/>
  <c r="P38" i="33"/>
  <c r="BA38" i="33"/>
  <c r="AM38" i="33"/>
  <c r="AB38" i="33"/>
  <c r="O38" i="33"/>
  <c r="AZ38" i="33"/>
  <c r="AL38" i="33"/>
  <c r="AA38" i="33"/>
  <c r="N38" i="33"/>
  <c r="AT38" i="33"/>
  <c r="AI38" i="33"/>
  <c r="U38" i="33"/>
  <c r="AS38" i="33"/>
  <c r="AE38" i="33"/>
  <c r="T38" i="33"/>
  <c r="AY38" i="33"/>
  <c r="W38" i="33"/>
  <c r="V38" i="33"/>
  <c r="AU38" i="33"/>
  <c r="AR38" i="33"/>
  <c r="S38" i="33"/>
  <c r="AQ38" i="33"/>
  <c r="Q38" i="33"/>
  <c r="AK38" i="33"/>
  <c r="AJ38" i="33"/>
  <c r="AC38" i="33"/>
  <c r="AD38" i="33"/>
  <c r="BC38" i="33"/>
  <c r="BB38" i="33"/>
  <c r="BA35" i="33"/>
  <c r="AS35" i="33"/>
  <c r="AK35" i="33"/>
  <c r="AC35" i="33"/>
  <c r="U35" i="33"/>
  <c r="M35" i="33"/>
  <c r="BB35" i="33"/>
  <c r="AR35" i="33"/>
  <c r="AI35" i="33"/>
  <c r="Z35" i="33"/>
  <c r="Q35" i="33"/>
  <c r="AZ35" i="33"/>
  <c r="AQ35" i="33"/>
  <c r="AH35" i="33"/>
  <c r="Y35" i="33"/>
  <c r="P35" i="33"/>
  <c r="AW35" i="33"/>
  <c r="AN35" i="33"/>
  <c r="AE35" i="33"/>
  <c r="V35" i="33"/>
  <c r="L35" i="33"/>
  <c r="AT35" i="33"/>
  <c r="AD35" i="33"/>
  <c r="O35" i="33"/>
  <c r="AP35" i="33"/>
  <c r="N35" i="33"/>
  <c r="AY35" i="33"/>
  <c r="AL35" i="33"/>
  <c r="AB35" i="33"/>
  <c r="AO35" i="33"/>
  <c r="AA35" i="33"/>
  <c r="K35" i="33"/>
  <c r="W35" i="33"/>
  <c r="BC35" i="33"/>
  <c r="AM35" i="33"/>
  <c r="X35" i="33"/>
  <c r="AX35" i="33"/>
  <c r="AJ35" i="33"/>
  <c r="T35" i="33"/>
  <c r="R35" i="33"/>
  <c r="AU35" i="33"/>
  <c r="AV35" i="33"/>
  <c r="S35" i="33"/>
  <c r="AG35" i="33"/>
  <c r="AF35" i="33"/>
  <c r="BA37" i="33"/>
  <c r="AS37" i="33"/>
  <c r="AK37" i="33"/>
  <c r="AC37" i="33"/>
  <c r="U37" i="33"/>
  <c r="M37" i="33"/>
  <c r="AY37" i="33"/>
  <c r="AV37" i="33"/>
  <c r="AM37" i="33"/>
  <c r="AD37" i="33"/>
  <c r="T37" i="33"/>
  <c r="AU37" i="33"/>
  <c r="AL37" i="33"/>
  <c r="AB37" i="33"/>
  <c r="S37" i="33"/>
  <c r="BB37" i="33"/>
  <c r="AQ37" i="33"/>
  <c r="AH37" i="33"/>
  <c r="Y37" i="33"/>
  <c r="P37" i="33"/>
  <c r="AZ37" i="33"/>
  <c r="AP37" i="33"/>
  <c r="AG37" i="33"/>
  <c r="X37" i="33"/>
  <c r="O37" i="33"/>
  <c r="AT37" i="33"/>
  <c r="AA37" i="33"/>
  <c r="AR37" i="33"/>
  <c r="Z37" i="33"/>
  <c r="BD37" i="33"/>
  <c r="R37" i="33"/>
  <c r="AO37" i="33"/>
  <c r="W37" i="33"/>
  <c r="AN37" i="33"/>
  <c r="V37" i="33"/>
  <c r="AJ37" i="33"/>
  <c r="BC37" i="33"/>
  <c r="AI37" i="33"/>
  <c r="Q37" i="33"/>
  <c r="AX37" i="33"/>
  <c r="AW37" i="33"/>
  <c r="AF37" i="33"/>
  <c r="AE37" i="33"/>
  <c r="N37" i="33"/>
  <c r="AZ46" i="33"/>
  <c r="AR46" i="33"/>
  <c r="AJ46" i="33"/>
  <c r="AB46" i="33"/>
  <c r="AX46" i="33"/>
  <c r="AP46" i="33"/>
  <c r="AH46" i="33"/>
  <c r="Z46" i="33"/>
  <c r="BC46" i="33"/>
  <c r="AS46" i="33"/>
  <c r="AG46" i="33"/>
  <c r="W46" i="33"/>
  <c r="BB46" i="33"/>
  <c r="AQ46" i="33"/>
  <c r="AF46" i="33"/>
  <c r="V46" i="33"/>
  <c r="BA46" i="33"/>
  <c r="AO46" i="33"/>
  <c r="AE46" i="33"/>
  <c r="AW46" i="33"/>
  <c r="AI46" i="33"/>
  <c r="AV46" i="33"/>
  <c r="AD46" i="33"/>
  <c r="AN46" i="33"/>
  <c r="Y46" i="33"/>
  <c r="AM46" i="33"/>
  <c r="X46" i="33"/>
  <c r="AU46" i="33"/>
  <c r="AT46" i="33"/>
  <c r="AL46" i="33"/>
  <c r="AK46" i="33"/>
  <c r="AC46" i="33"/>
  <c r="AA46" i="33"/>
  <c r="BD46" i="33"/>
  <c r="AY46" i="33"/>
  <c r="E62" i="33"/>
  <c r="AW30" i="33"/>
  <c r="AO30" i="33"/>
  <c r="AG30" i="33"/>
  <c r="Y30" i="33"/>
  <c r="Q30" i="33"/>
  <c r="I30" i="33"/>
  <c r="AX30" i="33"/>
  <c r="AN30" i="33"/>
  <c r="AS30" i="33"/>
  <c r="AI30" i="33"/>
  <c r="Z30" i="33"/>
  <c r="P30" i="33"/>
  <c r="G30" i="33"/>
  <c r="G60" i="33" s="1"/>
  <c r="AR30" i="33"/>
  <c r="AH30" i="33"/>
  <c r="X30" i="33"/>
  <c r="O30" i="33"/>
  <c r="O60" i="33" s="1"/>
  <c r="F30" i="33"/>
  <c r="F60" i="33" s="1"/>
  <c r="AM30" i="33"/>
  <c r="U30" i="33"/>
  <c r="AQ30" i="33"/>
  <c r="AF30" i="33"/>
  <c r="W30" i="33"/>
  <c r="N30" i="33"/>
  <c r="L30" i="33"/>
  <c r="AP30" i="33"/>
  <c r="AE30" i="33"/>
  <c r="V30" i="33"/>
  <c r="M30" i="33"/>
  <c r="AD30" i="33"/>
  <c r="AV30" i="33"/>
  <c r="AL30" i="33"/>
  <c r="AC30" i="33"/>
  <c r="T30" i="33"/>
  <c r="K30" i="33"/>
  <c r="K60" i="33" s="1"/>
  <c r="AT30" i="33"/>
  <c r="H30" i="33"/>
  <c r="AJ30" i="33"/>
  <c r="AK30" i="33"/>
  <c r="AA30" i="33"/>
  <c r="AU30" i="33"/>
  <c r="AB30" i="33"/>
  <c r="J30" i="33"/>
  <c r="J60" i="33" s="1"/>
  <c r="S30" i="33"/>
  <c r="R30" i="33"/>
  <c r="AW36" i="33"/>
  <c r="AO36" i="33"/>
  <c r="AG36" i="33"/>
  <c r="Y36" i="33"/>
  <c r="Q36" i="33"/>
  <c r="BC36" i="33"/>
  <c r="AT36" i="33"/>
  <c r="AK36" i="33"/>
  <c r="AB36" i="33"/>
  <c r="S36" i="33"/>
  <c r="BB36" i="33"/>
  <c r="AS36" i="33"/>
  <c r="AJ36" i="33"/>
  <c r="AA36" i="33"/>
  <c r="R36" i="33"/>
  <c r="AY36" i="33"/>
  <c r="AP36" i="33"/>
  <c r="AF36" i="33"/>
  <c r="W36" i="33"/>
  <c r="N36" i="33"/>
  <c r="AX36" i="33"/>
  <c r="AN36" i="33"/>
  <c r="AE36" i="33"/>
  <c r="V36" i="33"/>
  <c r="M36" i="33"/>
  <c r="BA36" i="33"/>
  <c r="AI36" i="33"/>
  <c r="P36" i="33"/>
  <c r="AZ36" i="33"/>
  <c r="AH36" i="33"/>
  <c r="O36" i="33"/>
  <c r="AV36" i="33"/>
  <c r="AD36" i="33"/>
  <c r="L36" i="33"/>
  <c r="AR36" i="33"/>
  <c r="AU36" i="33"/>
  <c r="AC36" i="33"/>
  <c r="Z36" i="33"/>
  <c r="AQ36" i="33"/>
  <c r="X36" i="33"/>
  <c r="AL36" i="33"/>
  <c r="U36" i="33"/>
  <c r="T36" i="33"/>
  <c r="BD36" i="33"/>
  <c r="AM36" i="33"/>
  <c r="BC41" i="33"/>
  <c r="AU41" i="33"/>
  <c r="AM41" i="33"/>
  <c r="AE41" i="33"/>
  <c r="W41" i="33"/>
  <c r="BB41" i="33"/>
  <c r="AT41" i="33"/>
  <c r="AL41" i="33"/>
  <c r="AD41" i="33"/>
  <c r="V41" i="33"/>
  <c r="BA41" i="33"/>
  <c r="AS41" i="33"/>
  <c r="AK41" i="33"/>
  <c r="AC41" i="33"/>
  <c r="U41" i="33"/>
  <c r="AR41" i="33"/>
  <c r="AG41" i="33"/>
  <c r="S41" i="33"/>
  <c r="AQ41" i="33"/>
  <c r="AF41" i="33"/>
  <c r="R41" i="33"/>
  <c r="AY41" i="33"/>
  <c r="AN41" i="33"/>
  <c r="Z41" i="33"/>
  <c r="AX41" i="33"/>
  <c r="AJ41" i="33"/>
  <c r="Y41" i="33"/>
  <c r="BD41" i="33"/>
  <c r="AB41" i="33"/>
  <c r="AZ41" i="33"/>
  <c r="AA41" i="33"/>
  <c r="AW41" i="33"/>
  <c r="X41" i="33"/>
  <c r="AV41" i="33"/>
  <c r="T41" i="33"/>
  <c r="AP41" i="33"/>
  <c r="Q41" i="33"/>
  <c r="AO41" i="33"/>
  <c r="AI41" i="33"/>
  <c r="AH41" i="33"/>
  <c r="M29" i="33"/>
  <c r="L29" i="33"/>
  <c r="AZ56" i="33"/>
  <c r="AR56" i="33"/>
  <c r="AJ56" i="33"/>
  <c r="BD56" i="33"/>
  <c r="AU56" i="33"/>
  <c r="AL56" i="33"/>
  <c r="BC56" i="33"/>
  <c r="AT56" i="33"/>
  <c r="AK56" i="33"/>
  <c r="BA56" i="33"/>
  <c r="AQ56" i="33"/>
  <c r="AH56" i="33"/>
  <c r="AW56" i="33"/>
  <c r="AG56" i="33"/>
  <c r="AV56" i="33"/>
  <c r="AF56" i="33"/>
  <c r="AS56" i="33"/>
  <c r="AP56" i="33"/>
  <c r="AY56" i="33"/>
  <c r="AX56" i="33"/>
  <c r="AM56" i="33"/>
  <c r="AI56" i="33"/>
  <c r="BB56" i="33"/>
  <c r="AO56" i="33"/>
  <c r="AN56" i="33"/>
  <c r="BB52" i="33"/>
  <c r="AT52" i="33"/>
  <c r="AL52" i="33"/>
  <c r="AD52" i="33"/>
  <c r="AY52" i="33"/>
  <c r="AP52" i="33"/>
  <c r="AG52" i="33"/>
  <c r="AW52" i="33"/>
  <c r="AN52" i="33"/>
  <c r="AE52" i="33"/>
  <c r="AZ52" i="33"/>
  <c r="AM52" i="33"/>
  <c r="AX52" i="33"/>
  <c r="AK52" i="33"/>
  <c r="AV52" i="33"/>
  <c r="AJ52" i="33"/>
  <c r="BC52" i="33"/>
  <c r="AH52" i="33"/>
  <c r="BA52" i="33"/>
  <c r="AF52" i="33"/>
  <c r="AR52" i="33"/>
  <c r="AQ52" i="33"/>
  <c r="AC52" i="33"/>
  <c r="AB52" i="33"/>
  <c r="BD52" i="33"/>
  <c r="AU52" i="33"/>
  <c r="AS52" i="33"/>
  <c r="AO52" i="33"/>
  <c r="AI52" i="33"/>
  <c r="O29" i="33"/>
  <c r="O28" i="33"/>
  <c r="AU29" i="33"/>
  <c r="AU28" i="33"/>
  <c r="AX53" i="33"/>
  <c r="AP53" i="33"/>
  <c r="AH53" i="33"/>
  <c r="AY53" i="33"/>
  <c r="AO53" i="33"/>
  <c r="AF53" i="33"/>
  <c r="AV53" i="33"/>
  <c r="AM53" i="33"/>
  <c r="AD53" i="33"/>
  <c r="AU53" i="33"/>
  <c r="AJ53" i="33"/>
  <c r="AT53" i="33"/>
  <c r="AI53" i="33"/>
  <c r="BD53" i="33"/>
  <c r="AS53" i="33"/>
  <c r="AG53" i="33"/>
  <c r="BC53" i="33"/>
  <c r="AR53" i="33"/>
  <c r="AE53" i="33"/>
  <c r="AZ53" i="33"/>
  <c r="AW53" i="33"/>
  <c r="AL53" i="33"/>
  <c r="AK53" i="33"/>
  <c r="AQ53" i="33"/>
  <c r="AN53" i="33"/>
  <c r="AC53" i="33"/>
  <c r="BB53" i="33"/>
  <c r="BA53" i="33"/>
  <c r="AW48" i="33"/>
  <c r="AO48" i="33"/>
  <c r="AG48" i="33"/>
  <c r="Y48" i="33"/>
  <c r="BC48" i="33"/>
  <c r="AU48" i="33"/>
  <c r="AM48" i="33"/>
  <c r="AE48" i="33"/>
  <c r="AZ48" i="33"/>
  <c r="AP48" i="33"/>
  <c r="AD48" i="33"/>
  <c r="AY48" i="33"/>
  <c r="AN48" i="33"/>
  <c r="AC48" i="33"/>
  <c r="AX48" i="33"/>
  <c r="AL48" i="33"/>
  <c r="AB48" i="33"/>
  <c r="BA48" i="33"/>
  <c r="AI48" i="33"/>
  <c r="AV48" i="33"/>
  <c r="AH48" i="33"/>
  <c r="AR48" i="33"/>
  <c r="Z48" i="33"/>
  <c r="AQ48" i="33"/>
  <c r="X48" i="33"/>
  <c r="AT48" i="33"/>
  <c r="AS48" i="33"/>
  <c r="AK48" i="33"/>
  <c r="AJ48" i="33"/>
  <c r="AF48" i="33"/>
  <c r="AA48" i="33"/>
  <c r="BD48" i="33"/>
  <c r="BB48" i="33"/>
  <c r="AM28" i="33"/>
  <c r="BC54" i="33"/>
  <c r="AU54" i="33"/>
  <c r="AM54" i="33"/>
  <c r="AE54" i="33"/>
  <c r="AY54" i="33"/>
  <c r="AP54" i="33"/>
  <c r="AG54" i="33"/>
  <c r="AW54" i="33"/>
  <c r="AN54" i="33"/>
  <c r="AD54" i="33"/>
  <c r="AS54" i="33"/>
  <c r="AH54" i="33"/>
  <c r="BD54" i="33"/>
  <c r="AR54" i="33"/>
  <c r="AF54" i="33"/>
  <c r="BB54" i="33"/>
  <c r="AQ54" i="33"/>
  <c r="BA54" i="33"/>
  <c r="AO54" i="33"/>
  <c r="AV54" i="33"/>
  <c r="AT54" i="33"/>
  <c r="AJ54" i="33"/>
  <c r="AI54" i="33"/>
  <c r="AZ54" i="33"/>
  <c r="AX54" i="33"/>
  <c r="AL54" i="33"/>
  <c r="AK54" i="33"/>
  <c r="AZ57" i="33"/>
  <c r="AR57" i="33"/>
  <c r="AJ57" i="33"/>
  <c r="AX57" i="33"/>
  <c r="AO57" i="33"/>
  <c r="AW57" i="33"/>
  <c r="AN57" i="33"/>
  <c r="BD57" i="33"/>
  <c r="AU57" i="33"/>
  <c r="AL57" i="33"/>
  <c r="BB57" i="33"/>
  <c r="AM57" i="33"/>
  <c r="BA57" i="33"/>
  <c r="AK57" i="33"/>
  <c r="AY57" i="33"/>
  <c r="AI57" i="33"/>
  <c r="AV57" i="33"/>
  <c r="AH57" i="33"/>
  <c r="BC57" i="33"/>
  <c r="AQ57" i="33"/>
  <c r="AP57" i="33"/>
  <c r="AT57" i="33"/>
  <c r="AS57" i="33"/>
  <c r="AG57" i="33"/>
  <c r="BC45" i="33"/>
  <c r="AU45" i="33"/>
  <c r="AM45" i="33"/>
  <c r="AE45" i="33"/>
  <c r="W45" i="33"/>
  <c r="BA45" i="33"/>
  <c r="AS45" i="33"/>
  <c r="AK45" i="33"/>
  <c r="AC45" i="33"/>
  <c r="U45" i="33"/>
  <c r="AV45" i="33"/>
  <c r="AJ45" i="33"/>
  <c r="Z45" i="33"/>
  <c r="AT45" i="33"/>
  <c r="AI45" i="33"/>
  <c r="Y45" i="33"/>
  <c r="BD45" i="33"/>
  <c r="AR45" i="33"/>
  <c r="AH45" i="33"/>
  <c r="X45" i="33"/>
  <c r="AY45" i="33"/>
  <c r="AG45" i="33"/>
  <c r="AX45" i="33"/>
  <c r="AF45" i="33"/>
  <c r="AP45" i="33"/>
  <c r="AA45" i="33"/>
  <c r="AO45" i="33"/>
  <c r="V45" i="33"/>
  <c r="AW45" i="33"/>
  <c r="AQ45" i="33"/>
  <c r="AN45" i="33"/>
  <c r="AL45" i="33"/>
  <c r="AD45" i="33"/>
  <c r="AB45" i="33"/>
  <c r="BB45" i="33"/>
  <c r="AZ45" i="33"/>
  <c r="AW32" i="33"/>
  <c r="AO32" i="33"/>
  <c r="AG32" i="33"/>
  <c r="Y32" i="33"/>
  <c r="Q32" i="33"/>
  <c r="I32" i="33"/>
  <c r="AV32" i="33"/>
  <c r="AM32" i="33"/>
  <c r="AD32" i="33"/>
  <c r="AR32" i="33"/>
  <c r="AI32" i="33"/>
  <c r="Z32" i="33"/>
  <c r="P32" i="33"/>
  <c r="AQ32" i="33"/>
  <c r="AE32" i="33"/>
  <c r="T32" i="33"/>
  <c r="J32" i="33"/>
  <c r="AP32" i="33"/>
  <c r="AC32" i="33"/>
  <c r="S32" i="33"/>
  <c r="H32" i="33"/>
  <c r="AK32" i="33"/>
  <c r="AZ32" i="33"/>
  <c r="AN32" i="33"/>
  <c r="AB32" i="33"/>
  <c r="R32" i="33"/>
  <c r="AX32" i="33"/>
  <c r="N32" i="33"/>
  <c r="AY32" i="33"/>
  <c r="AL32" i="33"/>
  <c r="AA32" i="33"/>
  <c r="O32" i="33"/>
  <c r="X32" i="33"/>
  <c r="AU32" i="33"/>
  <c r="AJ32" i="33"/>
  <c r="W32" i="33"/>
  <c r="M32" i="33"/>
  <c r="AS32" i="33"/>
  <c r="U32" i="33"/>
  <c r="AT32" i="33"/>
  <c r="AH32" i="33"/>
  <c r="AF32" i="33"/>
  <c r="V32" i="33"/>
  <c r="L32" i="33"/>
  <c r="K32" i="33"/>
  <c r="AC29" i="33"/>
  <c r="AW49" i="33"/>
  <c r="AO49" i="33"/>
  <c r="AG49" i="33"/>
  <c r="Y49" i="33"/>
  <c r="BC49" i="33"/>
  <c r="AU49" i="33"/>
  <c r="AM49" i="33"/>
  <c r="AE49" i="33"/>
  <c r="AZ49" i="33"/>
  <c r="AP49" i="33"/>
  <c r="AD49" i="33"/>
  <c r="AY49" i="33"/>
  <c r="AN49" i="33"/>
  <c r="AC49" i="33"/>
  <c r="AX49" i="33"/>
  <c r="AL49" i="33"/>
  <c r="AB49" i="33"/>
  <c r="BB49" i="33"/>
  <c r="AJ49" i="33"/>
  <c r="BA49" i="33"/>
  <c r="AI49" i="33"/>
  <c r="AS49" i="33"/>
  <c r="AA49" i="33"/>
  <c r="AR49" i="33"/>
  <c r="Z49" i="33"/>
  <c r="AV49" i="33"/>
  <c r="AT49" i="33"/>
  <c r="AQ49" i="33"/>
  <c r="AK49" i="33"/>
  <c r="AH49" i="33"/>
  <c r="AF49" i="33"/>
  <c r="BD49" i="33"/>
  <c r="T29" i="33"/>
  <c r="AW34" i="33"/>
  <c r="AO34" i="33"/>
  <c r="AG34" i="33"/>
  <c r="Y34" i="33"/>
  <c r="Q34" i="33"/>
  <c r="AZ34" i="33"/>
  <c r="AQ34" i="33"/>
  <c r="AH34" i="33"/>
  <c r="X34" i="33"/>
  <c r="O34" i="33"/>
  <c r="AY34" i="33"/>
  <c r="AP34" i="33"/>
  <c r="AF34" i="33"/>
  <c r="W34" i="33"/>
  <c r="AU34" i="33"/>
  <c r="AL34" i="33"/>
  <c r="AC34" i="33"/>
  <c r="T34" i="33"/>
  <c r="K34" i="33"/>
  <c r="AS34" i="33"/>
  <c r="AD34" i="33"/>
  <c r="P34" i="33"/>
  <c r="AR34" i="33"/>
  <c r="AB34" i="33"/>
  <c r="N34" i="33"/>
  <c r="AK34" i="33"/>
  <c r="V34" i="33"/>
  <c r="AN34" i="33"/>
  <c r="AA34" i="33"/>
  <c r="M34" i="33"/>
  <c r="J34" i="33"/>
  <c r="BB34" i="33"/>
  <c r="AM34" i="33"/>
  <c r="Z34" i="33"/>
  <c r="L34" i="33"/>
  <c r="BA34" i="33"/>
  <c r="AX34" i="33"/>
  <c r="AJ34" i="33"/>
  <c r="U34" i="33"/>
  <c r="AV34" i="33"/>
  <c r="R34" i="33"/>
  <c r="AT34" i="33"/>
  <c r="AI34" i="33"/>
  <c r="AE34" i="33"/>
  <c r="S34" i="33"/>
  <c r="AP29" i="33"/>
  <c r="J29" i="33"/>
  <c r="P29" i="33"/>
  <c r="G29" i="33"/>
  <c r="AS60" i="33" l="1"/>
  <c r="N60" i="33"/>
  <c r="E63" i="33"/>
  <c r="E64" i="33" s="1"/>
  <c r="E77" i="33" s="1"/>
  <c r="E80" i="33" s="1"/>
  <c r="E81" i="33" s="1"/>
  <c r="F61" i="33"/>
  <c r="AW60" i="33"/>
  <c r="AK60" i="33"/>
  <c r="I60" i="33"/>
  <c r="L60" i="33"/>
  <c r="H60" i="33"/>
  <c r="M60" i="33"/>
  <c r="AC60" i="33"/>
  <c r="BB60" i="33"/>
  <c r="AM29" i="33"/>
  <c r="BC40" i="33"/>
  <c r="BC60" i="33" s="1"/>
  <c r="AU40" i="33"/>
  <c r="AU60" i="33" s="1"/>
  <c r="AM40" i="33"/>
  <c r="AM60" i="33" s="1"/>
  <c r="AE40" i="33"/>
  <c r="W40" i="33"/>
  <c r="W60" i="33" s="1"/>
  <c r="BB40" i="33"/>
  <c r="AT40" i="33"/>
  <c r="AL40" i="33"/>
  <c r="AL60" i="33" s="1"/>
  <c r="AD40" i="33"/>
  <c r="AD60" i="33" s="1"/>
  <c r="V40" i="33"/>
  <c r="BA40" i="33"/>
  <c r="BA60" i="33" s="1"/>
  <c r="AS40" i="33"/>
  <c r="AK40" i="33"/>
  <c r="AC40" i="33"/>
  <c r="U40" i="33"/>
  <c r="U60" i="33" s="1"/>
  <c r="AV40" i="33"/>
  <c r="AV60" i="33" s="1"/>
  <c r="AH40" i="33"/>
  <c r="AH60" i="33" s="1"/>
  <c r="T40" i="33"/>
  <c r="AR40" i="33"/>
  <c r="AR60" i="33" s="1"/>
  <c r="AG40" i="33"/>
  <c r="S40" i="33"/>
  <c r="AZ40" i="33"/>
  <c r="AZ60" i="33" s="1"/>
  <c r="AO40" i="33"/>
  <c r="AO60" i="33" s="1"/>
  <c r="AA40" i="33"/>
  <c r="AA60" i="33" s="1"/>
  <c r="P40" i="33"/>
  <c r="P60" i="33" s="1"/>
  <c r="AY40" i="33"/>
  <c r="AY60" i="33" s="1"/>
  <c r="AN40" i="33"/>
  <c r="AN60" i="33" s="1"/>
  <c r="Z40" i="33"/>
  <c r="AQ40" i="33"/>
  <c r="AQ60" i="33" s="1"/>
  <c r="R40" i="33"/>
  <c r="R60" i="33" s="1"/>
  <c r="AP40" i="33"/>
  <c r="AP60" i="33" s="1"/>
  <c r="Q40" i="33"/>
  <c r="Q60" i="33" s="1"/>
  <c r="AJ40" i="33"/>
  <c r="AJ60" i="33" s="1"/>
  <c r="AF40" i="33"/>
  <c r="AF60" i="33" s="1"/>
  <c r="AI40" i="33"/>
  <c r="AI60" i="33" s="1"/>
  <c r="BD40" i="33"/>
  <c r="AB40" i="33"/>
  <c r="AW40" i="33"/>
  <c r="Y40" i="33"/>
  <c r="Y60" i="33" s="1"/>
  <c r="X40" i="33"/>
  <c r="X60" i="33" s="1"/>
  <c r="AX40" i="33"/>
  <c r="AX60" i="33" s="1"/>
  <c r="S60" i="33"/>
  <c r="AT60" i="33"/>
  <c r="V60" i="33"/>
  <c r="AE60" i="33"/>
  <c r="Z60" i="33"/>
  <c r="AG60" i="33"/>
  <c r="BD60" i="33"/>
  <c r="AB60" i="33"/>
  <c r="T60" i="33"/>
  <c r="F62" i="33"/>
  <c r="G61" i="33" s="1"/>
  <c r="F63" i="33" l="1"/>
  <c r="F64" i="33" s="1"/>
  <c r="F77" i="33" s="1"/>
  <c r="F80" i="33" s="1"/>
  <c r="F81" i="33" s="1"/>
  <c r="G62" i="33"/>
  <c r="H61" i="33" s="1"/>
  <c r="H62" i="33" s="1"/>
  <c r="I61" i="33" s="1"/>
  <c r="G63" i="33" l="1"/>
  <c r="G64" i="33" s="1"/>
  <c r="G77" i="33" s="1"/>
  <c r="G80" i="33" s="1"/>
  <c r="G81" i="33" s="1"/>
  <c r="I62" i="33"/>
  <c r="J61" i="33" s="1"/>
  <c r="H63" i="33"/>
  <c r="H64" i="33" s="1"/>
  <c r="H77" i="33" s="1"/>
  <c r="H80" i="33" s="1"/>
  <c r="J62" i="33" l="1"/>
  <c r="K61" i="33" s="1"/>
  <c r="H81" i="33"/>
  <c r="I63" i="33"/>
  <c r="I64" i="33" s="1"/>
  <c r="I77" i="33" s="1"/>
  <c r="I80" i="33" s="1"/>
  <c r="D8" i="32"/>
  <c r="D6" i="32"/>
  <c r="D5" i="32"/>
  <c r="C7" i="32"/>
  <c r="D7" i="32" s="1"/>
  <c r="K62" i="33" l="1"/>
  <c r="L61" i="33" s="1"/>
  <c r="I81" i="33"/>
  <c r="J63" i="33"/>
  <c r="J64" i="33" s="1"/>
  <c r="J77" i="33" s="1"/>
  <c r="J80" i="33" s="1"/>
  <c r="L62" i="33" l="1"/>
  <c r="M61" i="33" s="1"/>
  <c r="J81" i="33"/>
  <c r="K63" i="33"/>
  <c r="K64" i="33" s="1"/>
  <c r="K77" i="33" s="1"/>
  <c r="K80" i="33" s="1"/>
  <c r="M62" i="33" l="1"/>
  <c r="N61" i="33" s="1"/>
  <c r="K81" i="33"/>
  <c r="L63" i="33"/>
  <c r="L64" i="33" s="1"/>
  <c r="L77" i="33" s="1"/>
  <c r="L80" i="33" s="1"/>
  <c r="E65" i="31"/>
  <c r="N62" i="33" l="1"/>
  <c r="O61" i="33" s="1"/>
  <c r="L81" i="33"/>
  <c r="M63" i="33"/>
  <c r="M64" i="33" s="1"/>
  <c r="M77" i="33" s="1"/>
  <c r="M80" i="33" s="1"/>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B26" i="31" s="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M81" i="33" l="1"/>
  <c r="O62" i="33"/>
  <c r="P61" i="33" s="1"/>
  <c r="N63" i="33"/>
  <c r="N64" i="33" s="1"/>
  <c r="N77" i="33" s="1"/>
  <c r="N80" i="33" s="1"/>
  <c r="AV26" i="31"/>
  <c r="X26" i="31"/>
  <c r="AJ26" i="31"/>
  <c r="R26" i="31"/>
  <c r="AH26" i="31"/>
  <c r="AH28" i="31" s="1"/>
  <c r="AH29" i="31" s="1"/>
  <c r="AL26" i="3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Q26" i="3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D28" i="31"/>
  <c r="AD29" i="31" s="1"/>
  <c r="AJ28" i="31"/>
  <c r="AJ29" i="31" s="1"/>
  <c r="AL28" i="31"/>
  <c r="AL29" i="31" s="1"/>
  <c r="AV28" i="31"/>
  <c r="AV29" i="31" s="1"/>
  <c r="O28" i="31"/>
  <c r="O29" i="31" s="1"/>
  <c r="AO28" i="31"/>
  <c r="AQ28" i="31"/>
  <c r="AQ29" i="31" s="1"/>
  <c r="P62" i="33" l="1"/>
  <c r="Q61" i="33" s="1"/>
  <c r="O63" i="33"/>
  <c r="O64" i="33" s="1"/>
  <c r="O77" i="33" s="1"/>
  <c r="O80" i="33" s="1"/>
  <c r="N81" i="33"/>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O81" i="33" l="1"/>
  <c r="Q62" i="33"/>
  <c r="R61" i="33" s="1"/>
  <c r="P63" i="33"/>
  <c r="P64" i="33" s="1"/>
  <c r="P77" i="33" s="1"/>
  <c r="P80" i="33" s="1"/>
  <c r="BC60" i="3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R62" i="33" l="1"/>
  <c r="S61" i="33" s="1"/>
  <c r="Q63" i="33"/>
  <c r="Q64" i="33" s="1"/>
  <c r="Q77" i="33" s="1"/>
  <c r="Q80" i="33" s="1"/>
  <c r="P81" i="33"/>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Q81" i="33" l="1"/>
  <c r="S62" i="33"/>
  <c r="T61" i="33" s="1"/>
  <c r="R63" i="33"/>
  <c r="R64" i="33" s="1"/>
  <c r="R77" i="33" s="1"/>
  <c r="R80" i="33" s="1"/>
  <c r="D43" i="20"/>
  <c r="J12" i="20"/>
  <c r="BC14" i="10"/>
  <c r="BC69" i="31"/>
  <c r="BC66" i="31"/>
  <c r="AY14" i="10"/>
  <c r="AY69" i="31"/>
  <c r="AY66" i="31"/>
  <c r="AW14" i="10"/>
  <c r="AW69" i="31"/>
  <c r="AW66" i="31"/>
  <c r="AW76" i="31" s="1"/>
  <c r="AU14" i="10"/>
  <c r="AU69" i="31"/>
  <c r="AU66" i="31"/>
  <c r="AS14" i="10"/>
  <c r="AS69" i="31"/>
  <c r="AS66" i="31"/>
  <c r="AS76" i="31" s="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Z76" i="31" s="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T62" i="33" l="1"/>
  <c r="U61" i="33" s="1"/>
  <c r="S63" i="33"/>
  <c r="S64" i="33" s="1"/>
  <c r="S77" i="33" s="1"/>
  <c r="S80" i="33" s="1"/>
  <c r="R81" i="33"/>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T63" i="33" l="1"/>
  <c r="T64" i="33" s="1"/>
  <c r="T77" i="33" s="1"/>
  <c r="T80" i="33" s="1"/>
  <c r="S81" i="33"/>
  <c r="U62" i="33"/>
  <c r="V61" i="33" s="1"/>
  <c r="D45" i="20"/>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T81" i="33" l="1"/>
  <c r="V63" i="33"/>
  <c r="V64" i="33" s="1"/>
  <c r="V77" i="33" s="1"/>
  <c r="V80" i="33" s="1"/>
  <c r="V62" i="33"/>
  <c r="W61" i="33" s="1"/>
  <c r="U63" i="33"/>
  <c r="U64" i="33" s="1"/>
  <c r="U77" i="33" s="1"/>
  <c r="U80" i="33" s="1"/>
  <c r="D46" i="20"/>
  <c r="M12" i="20"/>
  <c r="K63" i="31"/>
  <c r="K64" i="31" s="1"/>
  <c r="L62" i="31"/>
  <c r="M61" i="31" s="1"/>
  <c r="U81" i="33" l="1"/>
  <c r="V81" i="33" s="1"/>
  <c r="W62" i="33"/>
  <c r="X61" i="33" s="1"/>
  <c r="D47" i="20"/>
  <c r="N12" i="20"/>
  <c r="L63" i="31"/>
  <c r="L64" i="31" s="1"/>
  <c r="M62" i="31"/>
  <c r="N61" i="31" s="1"/>
  <c r="W63" i="33" l="1"/>
  <c r="W64" i="33" s="1"/>
  <c r="W77" i="33" s="1"/>
  <c r="W80" i="33" s="1"/>
  <c r="W81" i="33" s="1"/>
  <c r="X62" i="33"/>
  <c r="Y61" i="33" s="1"/>
  <c r="D48" i="20"/>
  <c r="O12" i="20"/>
  <c r="M63" i="31"/>
  <c r="M64" i="31" s="1"/>
  <c r="N62" i="31"/>
  <c r="O61" i="31" s="1"/>
  <c r="Y62" i="33" l="1"/>
  <c r="Z61" i="33" s="1"/>
  <c r="X63" i="33"/>
  <c r="X64" i="33" s="1"/>
  <c r="X77" i="33" s="1"/>
  <c r="X80" i="33" s="1"/>
  <c r="X81" i="33" s="1"/>
  <c r="D49" i="20"/>
  <c r="P12" i="20"/>
  <c r="O62" i="31"/>
  <c r="P61" i="31" s="1"/>
  <c r="N63" i="31"/>
  <c r="N64" i="31" s="1"/>
  <c r="Z62" i="33" l="1"/>
  <c r="AA61" i="33" s="1"/>
  <c r="Y63" i="33"/>
  <c r="Y64" i="33" s="1"/>
  <c r="Y77" i="33" s="1"/>
  <c r="Y80" i="33" s="1"/>
  <c r="Y81" i="33" s="1"/>
  <c r="D50" i="20"/>
  <c r="Q12" i="20"/>
  <c r="M87" i="31"/>
  <c r="M66" i="31" s="1"/>
  <c r="M76" i="31" s="1"/>
  <c r="M77" i="31" s="1"/>
  <c r="M80" i="31" s="1"/>
  <c r="M30" i="10"/>
  <c r="M14" i="10" s="1"/>
  <c r="M24" i="10" s="1"/>
  <c r="P62" i="31"/>
  <c r="Q61" i="31" s="1"/>
  <c r="O63" i="31"/>
  <c r="O64" i="31" s="1"/>
  <c r="Z63" i="33" l="1"/>
  <c r="Z64" i="33" s="1"/>
  <c r="Z77" i="33" s="1"/>
  <c r="Z80" i="33" s="1"/>
  <c r="Z81" i="33" s="1"/>
  <c r="AA62" i="33"/>
  <c r="AB61" i="33" s="1"/>
  <c r="R12" i="20"/>
  <c r="D51" i="20"/>
  <c r="N30" i="10"/>
  <c r="N14" i="10" s="1"/>
  <c r="N24" i="10" s="1"/>
  <c r="N87" i="31"/>
  <c r="N66" i="31" s="1"/>
  <c r="N76" i="31" s="1"/>
  <c r="N77" i="31" s="1"/>
  <c r="N80" i="31" s="1"/>
  <c r="Q62" i="31"/>
  <c r="R61" i="31" s="1"/>
  <c r="P63" i="31"/>
  <c r="P64" i="31" s="1"/>
  <c r="AB62" i="33" l="1"/>
  <c r="AC61" i="33" s="1"/>
  <c r="AA63" i="33"/>
  <c r="AA64" i="33" s="1"/>
  <c r="AA77" i="33" s="1"/>
  <c r="AA80" i="33" s="1"/>
  <c r="AA81" i="33" s="1"/>
  <c r="O87" i="31"/>
  <c r="O66" i="31" s="1"/>
  <c r="O76" i="31" s="1"/>
  <c r="O77" i="31" s="1"/>
  <c r="O80" i="31" s="1"/>
  <c r="O30" i="10"/>
  <c r="O14" i="10" s="1"/>
  <c r="O24" i="10" s="1"/>
  <c r="D52" i="20"/>
  <c r="S12" i="20"/>
  <c r="R62" i="31"/>
  <c r="S61" i="31" s="1"/>
  <c r="Q63" i="31"/>
  <c r="Q64" i="31" s="1"/>
  <c r="C4" i="33" l="1"/>
  <c r="AB63" i="33"/>
  <c r="AB64" i="33" s="1"/>
  <c r="AB77" i="33" s="1"/>
  <c r="AB80" i="33" s="1"/>
  <c r="AB81" i="33" s="1"/>
  <c r="AC62" i="33"/>
  <c r="AD61" i="33" s="1"/>
  <c r="P30" i="10"/>
  <c r="P14" i="10" s="1"/>
  <c r="P24" i="10" s="1"/>
  <c r="P87" i="31"/>
  <c r="P66" i="31" s="1"/>
  <c r="P76" i="31" s="1"/>
  <c r="P77" i="31" s="1"/>
  <c r="P80" i="31" s="1"/>
  <c r="D53" i="20"/>
  <c r="T12" i="20"/>
  <c r="S62" i="31"/>
  <c r="T61" i="31" s="1"/>
  <c r="R63" i="31"/>
  <c r="R64" i="31" s="1"/>
  <c r="AD62" i="33" l="1"/>
  <c r="AE61" i="33" s="1"/>
  <c r="AC63" i="33"/>
  <c r="AC64" i="33" s="1"/>
  <c r="AC77" i="33" s="1"/>
  <c r="AC80" i="33" s="1"/>
  <c r="AC81" i="33" s="1"/>
  <c r="Q87" i="31"/>
  <c r="Q66" i="31" s="1"/>
  <c r="Q76" i="31" s="1"/>
  <c r="Q77" i="31" s="1"/>
  <c r="Q80" i="31" s="1"/>
  <c r="Q30" i="10"/>
  <c r="Q14" i="10" s="1"/>
  <c r="Q24" i="10" s="1"/>
  <c r="D54" i="20"/>
  <c r="U12" i="20"/>
  <c r="T62" i="31"/>
  <c r="U61" i="31" s="1"/>
  <c r="S63" i="31"/>
  <c r="S64" i="31" s="1"/>
  <c r="AD63" i="33" l="1"/>
  <c r="AD64" i="33" s="1"/>
  <c r="AD77" i="33" s="1"/>
  <c r="AD80" i="33" s="1"/>
  <c r="AD81" i="33" s="1"/>
  <c r="AE62" i="33"/>
  <c r="AF61" i="33" s="1"/>
  <c r="R30" i="10"/>
  <c r="R14" i="10" s="1"/>
  <c r="R24" i="10" s="1"/>
  <c r="R87" i="31"/>
  <c r="R66" i="31" s="1"/>
  <c r="R76" i="31" s="1"/>
  <c r="R77" i="31" s="1"/>
  <c r="R80" i="31" s="1"/>
  <c r="D55" i="20"/>
  <c r="V12" i="20"/>
  <c r="U62" i="31"/>
  <c r="V61" i="31" s="1"/>
  <c r="T63" i="31"/>
  <c r="T64" i="31" s="1"/>
  <c r="AF62" i="33" l="1"/>
  <c r="AG61" i="33" s="1"/>
  <c r="AE63" i="33"/>
  <c r="AE64" i="33" s="1"/>
  <c r="AE77" i="33" s="1"/>
  <c r="AE80" i="33" s="1"/>
  <c r="AE81" i="33" s="1"/>
  <c r="S87" i="31"/>
  <c r="S66" i="31" s="1"/>
  <c r="S76" i="31" s="1"/>
  <c r="S77" i="31" s="1"/>
  <c r="S80" i="31" s="1"/>
  <c r="S30" i="10"/>
  <c r="S14" i="10" s="1"/>
  <c r="S24" i="10" s="1"/>
  <c r="D56" i="20"/>
  <c r="W12" i="20"/>
  <c r="V62" i="31"/>
  <c r="W61" i="31" s="1"/>
  <c r="U63" i="31"/>
  <c r="U64" i="31" s="1"/>
  <c r="AF63" i="33" l="1"/>
  <c r="AF64" i="33" s="1"/>
  <c r="AF77" i="33" s="1"/>
  <c r="AF80" i="33" s="1"/>
  <c r="AF81" i="33" s="1"/>
  <c r="AG62" i="33"/>
  <c r="AH61" i="33" s="1"/>
  <c r="T30" i="10"/>
  <c r="T14" i="10" s="1"/>
  <c r="T24" i="10" s="1"/>
  <c r="T87" i="31"/>
  <c r="T66" i="31" s="1"/>
  <c r="T76" i="31" s="1"/>
  <c r="T77" i="31" s="1"/>
  <c r="T80" i="31" s="1"/>
  <c r="D57" i="20"/>
  <c r="X12" i="20"/>
  <c r="W62" i="31"/>
  <c r="X61" i="31" s="1"/>
  <c r="V63" i="31"/>
  <c r="V64" i="31" s="1"/>
  <c r="AH62" i="33" l="1"/>
  <c r="AI61" i="33" s="1"/>
  <c r="AG63" i="33"/>
  <c r="AG64" i="33" s="1"/>
  <c r="AG77" i="33" s="1"/>
  <c r="AG80" i="33" s="1"/>
  <c r="AG81" i="33" s="1"/>
  <c r="U87" i="31"/>
  <c r="U66" i="31" s="1"/>
  <c r="U76" i="31" s="1"/>
  <c r="U77" i="31" s="1"/>
  <c r="U80" i="31" s="1"/>
  <c r="U30" i="10"/>
  <c r="U14" i="10" s="1"/>
  <c r="U24" i="10" s="1"/>
  <c r="D58" i="20"/>
  <c r="Y12" i="20"/>
  <c r="X62" i="31"/>
  <c r="Y61" i="31" s="1"/>
  <c r="W63" i="31"/>
  <c r="W64" i="31" s="1"/>
  <c r="AH63" i="33" l="1"/>
  <c r="AH64" i="33" s="1"/>
  <c r="AH77" i="33" s="1"/>
  <c r="AH80" i="33" s="1"/>
  <c r="AH81" i="33" s="1"/>
  <c r="AI62" i="33"/>
  <c r="AJ61" i="33" s="1"/>
  <c r="D59" i="20"/>
  <c r="Z12" i="20"/>
  <c r="V30" i="10"/>
  <c r="V14" i="10" s="1"/>
  <c r="V24" i="10" s="1"/>
  <c r="V87" i="31"/>
  <c r="V66" i="31" s="1"/>
  <c r="V76" i="31" s="1"/>
  <c r="V77" i="31" s="1"/>
  <c r="V80" i="31" s="1"/>
  <c r="Y62" i="31"/>
  <c r="Z61" i="31" s="1"/>
  <c r="X63" i="31"/>
  <c r="X64" i="31" s="1"/>
  <c r="AJ62" i="33" l="1"/>
  <c r="AK61" i="33" s="1"/>
  <c r="AI63" i="33"/>
  <c r="AI64" i="33" s="1"/>
  <c r="AI77" i="33" s="1"/>
  <c r="AI80" i="33" s="1"/>
  <c r="AI81" i="33" s="1"/>
  <c r="D60" i="20"/>
  <c r="AA12" i="20"/>
  <c r="W87" i="31"/>
  <c r="W66" i="31" s="1"/>
  <c r="W76" i="31" s="1"/>
  <c r="W77" i="31" s="1"/>
  <c r="W80" i="31" s="1"/>
  <c r="W30" i="10"/>
  <c r="W14" i="10" s="1"/>
  <c r="W24" i="10" s="1"/>
  <c r="Z62" i="31"/>
  <c r="AA61" i="31" s="1"/>
  <c r="Y63" i="31"/>
  <c r="Y64" i="31" s="1"/>
  <c r="C5" i="33" l="1"/>
  <c r="AJ63" i="33"/>
  <c r="AJ64" i="33" s="1"/>
  <c r="AJ77" i="33" s="1"/>
  <c r="AJ80" i="33" s="1"/>
  <c r="AJ81" i="33" s="1"/>
  <c r="AK62" i="33"/>
  <c r="AL61" i="33" s="1"/>
  <c r="D61" i="20"/>
  <c r="AB12" i="20"/>
  <c r="X30" i="10"/>
  <c r="X14" i="10" s="1"/>
  <c r="X24" i="10" s="1"/>
  <c r="X87" i="31"/>
  <c r="X66" i="31" s="1"/>
  <c r="X76" i="31" s="1"/>
  <c r="X77" i="31" s="1"/>
  <c r="X80" i="31" s="1"/>
  <c r="AA62" i="31"/>
  <c r="AB61" i="31" s="1"/>
  <c r="Z63" i="31"/>
  <c r="Z64" i="31" s="1"/>
  <c r="AL62" i="33" l="1"/>
  <c r="AM61" i="33" s="1"/>
  <c r="AK63" i="33"/>
  <c r="AK64" i="33" s="1"/>
  <c r="AK77" i="33" s="1"/>
  <c r="AK80" i="33" s="1"/>
  <c r="AK81" i="33" s="1"/>
  <c r="D62" i="20"/>
  <c r="AC12" i="20"/>
  <c r="Y87" i="31"/>
  <c r="Y66" i="31" s="1"/>
  <c r="Y76" i="31" s="1"/>
  <c r="Y77" i="31" s="1"/>
  <c r="Y80" i="31" s="1"/>
  <c r="Y30" i="10"/>
  <c r="Y14" i="10" s="1"/>
  <c r="Y24" i="10" s="1"/>
  <c r="AB62" i="31"/>
  <c r="AC61" i="31" s="1"/>
  <c r="AA63" i="31"/>
  <c r="AA64" i="31" s="1"/>
  <c r="AM62" i="33" l="1"/>
  <c r="AN61" i="33" s="1"/>
  <c r="AL63" i="33"/>
  <c r="AL64" i="33" s="1"/>
  <c r="AL77" i="33" s="1"/>
  <c r="AL80" i="33" s="1"/>
  <c r="AL81" i="33" s="1"/>
  <c r="D63" i="20"/>
  <c r="AD12" i="20"/>
  <c r="Z30" i="10"/>
  <c r="Z14" i="10" s="1"/>
  <c r="Z24" i="10" s="1"/>
  <c r="Z87" i="31"/>
  <c r="Z66" i="31" s="1"/>
  <c r="Z76" i="31" s="1"/>
  <c r="Z77" i="31" s="1"/>
  <c r="Z80" i="31" s="1"/>
  <c r="AC62" i="31"/>
  <c r="AD61" i="31" s="1"/>
  <c r="AB63" i="31"/>
  <c r="AB64" i="31" s="1"/>
  <c r="AM63" i="33" l="1"/>
  <c r="AM64" i="33" s="1"/>
  <c r="AM77" i="33" s="1"/>
  <c r="AM80" i="33" s="1"/>
  <c r="AM81" i="33" s="1"/>
  <c r="AN62" i="33"/>
  <c r="AO61" i="33" s="1"/>
  <c r="D64" i="20"/>
  <c r="AE12" i="20"/>
  <c r="AA87" i="31"/>
  <c r="AA66" i="31" s="1"/>
  <c r="AA76" i="31" s="1"/>
  <c r="AA77" i="31" s="1"/>
  <c r="AA80" i="31" s="1"/>
  <c r="AA30" i="10"/>
  <c r="AA14" i="10" s="1"/>
  <c r="AA24" i="10" s="1"/>
  <c r="AC63" i="31"/>
  <c r="AC64" i="31" s="1"/>
  <c r="AD62" i="31"/>
  <c r="AE61" i="31" s="1"/>
  <c r="AO62" i="33" l="1"/>
  <c r="AP61" i="33" s="1"/>
  <c r="AN63" i="33"/>
  <c r="AN64" i="33" s="1"/>
  <c r="AN77" i="33" s="1"/>
  <c r="AN80" i="33" s="1"/>
  <c r="AN81" i="33" s="1"/>
  <c r="D65" i="20"/>
  <c r="AF12" i="20"/>
  <c r="AB30" i="10"/>
  <c r="AB14" i="10" s="1"/>
  <c r="AB24" i="10" s="1"/>
  <c r="AB87" i="31"/>
  <c r="AB66" i="31" s="1"/>
  <c r="AB76" i="31" s="1"/>
  <c r="AB77" i="31" s="1"/>
  <c r="AB80" i="31" s="1"/>
  <c r="AE62" i="31"/>
  <c r="AF61" i="31" s="1"/>
  <c r="AD63" i="31"/>
  <c r="AD64" i="31" s="1"/>
  <c r="AO63" i="33" l="1"/>
  <c r="AO64" i="33" s="1"/>
  <c r="AO77" i="33" s="1"/>
  <c r="AO80" i="33" s="1"/>
  <c r="AO81" i="33" s="1"/>
  <c r="AP62" i="33"/>
  <c r="AQ61" i="33" s="1"/>
  <c r="D66" i="20"/>
  <c r="AG12" i="20"/>
  <c r="AC87" i="31"/>
  <c r="AC66" i="31" s="1"/>
  <c r="AC76" i="31" s="1"/>
  <c r="AC77" i="31" s="1"/>
  <c r="AC80" i="31" s="1"/>
  <c r="AC30" i="10"/>
  <c r="AC14" i="10" s="1"/>
  <c r="AC24" i="10" s="1"/>
  <c r="AF62" i="31"/>
  <c r="AG61" i="31" s="1"/>
  <c r="AE63" i="31"/>
  <c r="AE64" i="31" s="1"/>
  <c r="AQ62" i="33" l="1"/>
  <c r="AR61" i="33" s="1"/>
  <c r="AP63" i="33"/>
  <c r="AP64" i="33" s="1"/>
  <c r="AP77" i="33" s="1"/>
  <c r="AP80" i="33" s="1"/>
  <c r="AP81" i="33" s="1"/>
  <c r="D67" i="20"/>
  <c r="AH12" i="20"/>
  <c r="AD30" i="10"/>
  <c r="AD14" i="10" s="1"/>
  <c r="AD24" i="10" s="1"/>
  <c r="AD87" i="31"/>
  <c r="AD66" i="31" s="1"/>
  <c r="AD76" i="31" s="1"/>
  <c r="AD77" i="31" s="1"/>
  <c r="AD80" i="31" s="1"/>
  <c r="AG62" i="31"/>
  <c r="AH61" i="31" s="1"/>
  <c r="AF63" i="31"/>
  <c r="AF64" i="31" s="1"/>
  <c r="AR62" i="33" l="1"/>
  <c r="AS61" i="33" s="1"/>
  <c r="AQ63" i="33"/>
  <c r="AQ64" i="33" s="1"/>
  <c r="AQ77" i="33" s="1"/>
  <c r="AQ80" i="33" s="1"/>
  <c r="AQ81" i="33" s="1"/>
  <c r="D68" i="20"/>
  <c r="AI12" i="20"/>
  <c r="AE87" i="31"/>
  <c r="AE66" i="31" s="1"/>
  <c r="AE76" i="31" s="1"/>
  <c r="AE77" i="31" s="1"/>
  <c r="AE80" i="31" s="1"/>
  <c r="AE30" i="10"/>
  <c r="AE14" i="10" s="1"/>
  <c r="AE24" i="10" s="1"/>
  <c r="AH62" i="31"/>
  <c r="AI61" i="31" s="1"/>
  <c r="AG63" i="31"/>
  <c r="AG64" i="31" s="1"/>
  <c r="C6" i="33" l="1"/>
  <c r="AR63" i="33"/>
  <c r="AR64" i="33" s="1"/>
  <c r="AR77" i="33" s="1"/>
  <c r="AR80" i="33" s="1"/>
  <c r="AR81" i="33" s="1"/>
  <c r="AS62" i="33"/>
  <c r="AT61" i="33" s="1"/>
  <c r="D69" i="20"/>
  <c r="AJ12" i="20"/>
  <c r="AF30" i="10"/>
  <c r="AF14" i="10" s="1"/>
  <c r="AF24" i="10" s="1"/>
  <c r="AF87" i="31"/>
  <c r="AF66" i="31" s="1"/>
  <c r="AF76" i="31" s="1"/>
  <c r="AF77" i="31" s="1"/>
  <c r="AF80" i="31" s="1"/>
  <c r="AI62" i="31"/>
  <c r="AJ61" i="31" s="1"/>
  <c r="AH63" i="31"/>
  <c r="AH64" i="31" s="1"/>
  <c r="AS63" i="33" l="1"/>
  <c r="AS64" i="33" s="1"/>
  <c r="AS77" i="33" s="1"/>
  <c r="AS80" i="33" s="1"/>
  <c r="AS81" i="33" s="1"/>
  <c r="AT62" i="33"/>
  <c r="AU61" i="33" s="1"/>
  <c r="D70" i="20"/>
  <c r="AK12" i="20"/>
  <c r="AG87" i="31"/>
  <c r="AG66" i="31" s="1"/>
  <c r="AG76" i="31" s="1"/>
  <c r="AG77" i="31" s="1"/>
  <c r="AG80" i="31" s="1"/>
  <c r="AG30" i="10"/>
  <c r="AG14" i="10" s="1"/>
  <c r="AG24" i="10" s="1"/>
  <c r="AJ62" i="31"/>
  <c r="AK61" i="31" s="1"/>
  <c r="AI63" i="31"/>
  <c r="AI64" i="31" s="1"/>
  <c r="AT63" i="33" l="1"/>
  <c r="AT64" i="33" s="1"/>
  <c r="AT77" i="33" s="1"/>
  <c r="AT80" i="33" s="1"/>
  <c r="AT81" i="33" s="1"/>
  <c r="AU62" i="33"/>
  <c r="AV61" i="33" s="1"/>
  <c r="D71" i="20"/>
  <c r="AL12" i="20"/>
  <c r="AH30" i="10"/>
  <c r="AH14" i="10" s="1"/>
  <c r="AH24" i="10" s="1"/>
  <c r="AH87" i="31"/>
  <c r="AH66" i="31" s="1"/>
  <c r="AH76" i="31" s="1"/>
  <c r="AH77" i="31" s="1"/>
  <c r="AH80" i="31" s="1"/>
  <c r="AK62" i="31"/>
  <c r="AL61" i="31" s="1"/>
  <c r="AJ63" i="31"/>
  <c r="AJ64" i="31" s="1"/>
  <c r="AU63" i="33" l="1"/>
  <c r="AU64" i="33" s="1"/>
  <c r="AU77" i="33" s="1"/>
  <c r="AU80" i="33" s="1"/>
  <c r="AU81" i="33" s="1"/>
  <c r="AV62" i="33"/>
  <c r="AW61" i="33" s="1"/>
  <c r="D72" i="20"/>
  <c r="AM12" i="20"/>
  <c r="AI87" i="31"/>
  <c r="AI66" i="31" s="1"/>
  <c r="AI76" i="31" s="1"/>
  <c r="AI77" i="31" s="1"/>
  <c r="AI80" i="31" s="1"/>
  <c r="AI30" i="10"/>
  <c r="AI14" i="10" s="1"/>
  <c r="AI24" i="10" s="1"/>
  <c r="AK63" i="31"/>
  <c r="AK64" i="31" s="1"/>
  <c r="AL62" i="31"/>
  <c r="AM61" i="31" s="1"/>
  <c r="AW62" i="33" l="1"/>
  <c r="AX61" i="33" s="1"/>
  <c r="AV63" i="33"/>
  <c r="AV64" i="33" s="1"/>
  <c r="AV77" i="33" s="1"/>
  <c r="AV80" i="33" s="1"/>
  <c r="AV81" i="33" s="1"/>
  <c r="D73" i="20"/>
  <c r="AN12" i="20"/>
  <c r="AJ30" i="10"/>
  <c r="AJ14" i="10" s="1"/>
  <c r="AJ24" i="10" s="1"/>
  <c r="AJ87" i="31"/>
  <c r="AJ66" i="31" s="1"/>
  <c r="AJ76" i="31" s="1"/>
  <c r="AJ77" i="31" s="1"/>
  <c r="AJ80" i="31" s="1"/>
  <c r="AM62" i="31"/>
  <c r="AN61" i="31" s="1"/>
  <c r="AL63" i="31"/>
  <c r="AL64" i="31" s="1"/>
  <c r="AX62" i="33" l="1"/>
  <c r="AY61" i="33" s="1"/>
  <c r="AW63" i="33"/>
  <c r="AW64" i="33" s="1"/>
  <c r="AW77" i="33" s="1"/>
  <c r="AW80" i="33" s="1"/>
  <c r="AW81" i="33" s="1"/>
  <c r="D75" i="20"/>
  <c r="AO12" i="20"/>
  <c r="AK87" i="31"/>
  <c r="AK66" i="31" s="1"/>
  <c r="AK76" i="31" s="1"/>
  <c r="AK77" i="31" s="1"/>
  <c r="AK80" i="31" s="1"/>
  <c r="AK30" i="10"/>
  <c r="AK14" i="10" s="1"/>
  <c r="AK24" i="10" s="1"/>
  <c r="AN62" i="31"/>
  <c r="AO61" i="31" s="1"/>
  <c r="AM63" i="31"/>
  <c r="AM64" i="31" s="1"/>
  <c r="AM77" i="31" s="1"/>
  <c r="AM80" i="31" s="1"/>
  <c r="AX63" i="33" l="1"/>
  <c r="AX64" i="33" s="1"/>
  <c r="AX77" i="33" s="1"/>
  <c r="AX80" i="33" s="1"/>
  <c r="AX81" i="33" s="1"/>
  <c r="AY62" i="33"/>
  <c r="AZ61" i="33" s="1"/>
  <c r="AL30" i="10"/>
  <c r="AL14" i="10" s="1"/>
  <c r="AL24" i="10" s="1"/>
  <c r="AL87" i="31"/>
  <c r="AL66" i="31" s="1"/>
  <c r="AL76" i="31" s="1"/>
  <c r="AL77" i="31" s="1"/>
  <c r="AL80" i="31" s="1"/>
  <c r="AO62" i="31"/>
  <c r="AP61" i="31" s="1"/>
  <c r="AN63" i="31"/>
  <c r="AN64" i="31" s="1"/>
  <c r="AN77" i="31" s="1"/>
  <c r="AN80" i="31" s="1"/>
  <c r="AY63" i="33" l="1"/>
  <c r="AY64" i="33" s="1"/>
  <c r="AY77" i="33" s="1"/>
  <c r="AY80" i="33" s="1"/>
  <c r="AY81" i="33" s="1"/>
  <c r="AZ62" i="33"/>
  <c r="BA61" i="33" s="1"/>
  <c r="AP62" i="31"/>
  <c r="AQ61" i="31" s="1"/>
  <c r="AO63" i="31"/>
  <c r="AO64" i="31" s="1"/>
  <c r="AO77" i="31" s="1"/>
  <c r="AO80" i="31" s="1"/>
  <c r="BA62" i="33" l="1"/>
  <c r="BB61" i="33" s="1"/>
  <c r="AZ63" i="33"/>
  <c r="AZ64" i="33" s="1"/>
  <c r="AZ77" i="33" s="1"/>
  <c r="AZ80" i="33" s="1"/>
  <c r="AZ81" i="33" s="1"/>
  <c r="AQ62" i="31"/>
  <c r="AR61" i="31" s="1"/>
  <c r="AP63" i="31"/>
  <c r="AP64" i="31" s="1"/>
  <c r="AP77" i="31" s="1"/>
  <c r="AP80" i="31" s="1"/>
  <c r="BB62" i="33" l="1"/>
  <c r="BC61" i="33" s="1"/>
  <c r="BA63" i="33"/>
  <c r="BA64" i="33" s="1"/>
  <c r="BA77" i="33" s="1"/>
  <c r="BA80" i="33" s="1"/>
  <c r="BA81" i="33" s="1"/>
  <c r="AR62" i="31"/>
  <c r="AS61" i="31" s="1"/>
  <c r="AQ63" i="31"/>
  <c r="AQ64" i="31" s="1"/>
  <c r="AQ77" i="31" s="1"/>
  <c r="AQ80" i="31" s="1"/>
  <c r="BB63" i="33" l="1"/>
  <c r="BB64" i="33" s="1"/>
  <c r="BB77" i="33" s="1"/>
  <c r="BB80" i="33" s="1"/>
  <c r="BB81" i="33" s="1"/>
  <c r="BC62" i="33"/>
  <c r="BD61" i="33" s="1"/>
  <c r="AS62" i="31"/>
  <c r="AT61" i="31" s="1"/>
  <c r="AR63" i="31"/>
  <c r="AR64" i="31" s="1"/>
  <c r="AR77" i="31" s="1"/>
  <c r="AR80" i="31" s="1"/>
  <c r="BD62" i="33" l="1"/>
  <c r="BD63" i="33" s="1"/>
  <c r="BD64" i="33" s="1"/>
  <c r="BD77" i="33" s="1"/>
  <c r="BD80" i="33" s="1"/>
  <c r="BC63" i="33"/>
  <c r="BC64" i="33" s="1"/>
  <c r="BC77" i="33" s="1"/>
  <c r="BC80" i="33" s="1"/>
  <c r="BC81" i="33" s="1"/>
  <c r="AS63" i="31"/>
  <c r="AS64" i="31" s="1"/>
  <c r="AS77" i="31" s="1"/>
  <c r="AS80" i="31" s="1"/>
  <c r="AT62" i="31"/>
  <c r="AU61" i="31" s="1"/>
  <c r="BD81" i="33" l="1"/>
  <c r="C7" i="33" s="1"/>
  <c r="AU62" i="31"/>
  <c r="AV61" i="31" s="1"/>
  <c r="AT63" i="31"/>
  <c r="AT64" i="31" s="1"/>
  <c r="AT77" i="31" s="1"/>
  <c r="AT80" i="31" s="1"/>
  <c r="AV62" i="31" l="1"/>
  <c r="AW61" i="31" s="1"/>
  <c r="AU63" i="31"/>
  <c r="AU64" i="31" s="1"/>
  <c r="AU77" i="31" s="1"/>
  <c r="AU80" i="31" s="1"/>
  <c r="AW62" i="31" l="1"/>
  <c r="AX61" i="31" s="1"/>
  <c r="AV63" i="31"/>
  <c r="AV64" i="31" s="1"/>
  <c r="AV77" i="31" s="1"/>
  <c r="AV80" i="31" s="1"/>
  <c r="AX62" i="31" l="1"/>
  <c r="AY61" i="31" s="1"/>
  <c r="AW63" i="31"/>
  <c r="AW64" i="31" s="1"/>
  <c r="AW77" i="31" s="1"/>
  <c r="AW80" i="31" s="1"/>
  <c r="AY62" i="31" l="1"/>
  <c r="AZ61" i="31" s="1"/>
  <c r="AX63" i="31"/>
  <c r="AX64" i="31" s="1"/>
  <c r="AX77" i="31" s="1"/>
  <c r="AX80" i="31" s="1"/>
  <c r="AZ62" i="31" l="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29" s="1"/>
  <c r="C5" i="31"/>
  <c r="H28" i="29"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29" s="1"/>
  <c r="C6" i="31"/>
  <c r="I28"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<sst xmlns="http://schemas.openxmlformats.org/spreadsheetml/2006/main" count="841" uniqueCount="368">
  <si>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</si>
  <si>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</si>
  <si>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</si>
  <si>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</si>
  <si>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</si>
  <si>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</si>
  <si>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</si>
  <si>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</si>
  <si>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</si>
  <si>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</si>
  <si>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</si>
  <si>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</si>
  <si>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</si>
  <si>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</si>
  <si>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</si>
  <si>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</si>
  <si>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</si>
  <si>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</si>
  <si>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</si>
  <si>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</si>
  <si>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</si>
  <si>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</si>
  <si>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</si>
  <si>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</si>
  <si>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</si>
  <si>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</si>
  <si>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</si>
  <si>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</si>
  <si>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</si>
  <si>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</si>
  <si>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</si>
  <si>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</si>
  <si>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</si>
  <si>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</si>
  <si>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</si>
  <si>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</si>
  <si>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</si>
  <si>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</si>
  <si>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</si>
  <si>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</si>
  <si>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</si>
  <si>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</si>
  <si>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</si>
  <si>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</si>
  <si>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</si>
  <si>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</si>
  <si>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</si>
  <si>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</si>
  <si>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</si>
  <si>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</si>
  <si>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</si>
  <si>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</si>
  <si>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</si>
  <si>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</si>
  <si>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</si>
  <si>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</si>
  <si>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</si>
  <si>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</si>
  <si>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</si>
  <si>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</si>
  <si>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</si>
  <si>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</si>
  <si>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</si>
  <si>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</si>
  <si>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</si>
  <si>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</si>
  <si>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</si>
  <si>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</si>
  <si>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</si>
  <si>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</si>
  <si>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</si>
  <si>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</si>
  <si>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</si>
  <si>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</si>
  <si>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</si>
  <si>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</si>
  <si>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</si>
  <si>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</si>
  <si>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</si>
  <si>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</si>
  <si>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</si>
  <si>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</si>
  <si>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</si>
  <si>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</si>
  <si>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</si>
  <si>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</si>
  <si>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</si>
  <si>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</si>
  <si>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</si>
  <si>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</si>
  <si>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</si>
  <si>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</si>
  <si>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</si>
  <si>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</si>
  <si>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</si>
  <si>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</si>
  <si>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</si>
  <si>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</si>
  <si>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</si>
  <si>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</si>
  <si>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</si>
  <si>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</si>
  <si>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</si>
  <si>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</si>
  <si>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</si>
  <si>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</si>
  <si>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</si>
  <si>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</si>
  <si>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</si>
  <si>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</si>
  <si>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</si>
  <si>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</si>
  <si>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</si>
  <si>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</si>
  <si>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</si>
  <si>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</si>
  <si>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</si>
  <si>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</si>
  <si>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</si>
  <si>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</si>
  <si>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</si>
  <si>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</si>
  <si>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</si>
  <si>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</si>
  <si>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</si>
  <si>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</si>
  <si>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</si>
  <si>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</si>
  <si>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</si>
  <si>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</si>
  <si>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</si>
  <si>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</si>
  <si>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</si>
  <si>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</si>
  <si>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</si>
  <si>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</si>
  <si>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</si>
  <si>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</si>
  <si>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</si>
  <si>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</si>
  <si>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</si>
  <si>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</si>
  <si>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</si>
  <si>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</si>
  <si>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</si>
  <si>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</si>
  <si>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</si>
  <si>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</si>
  <si>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</si>
  <si>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</si>
  <si>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</si>
  <si>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</si>
  <si>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</si>
  <si>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</si>
  <si>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</si>
  <si>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</si>
  <si>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</si>
  <si>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</si>
  <si>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</si>
  <si>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</si>
  <si>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</si>
  <si>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</si>
  <si>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</si>
  <si>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</si>
  <si>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</si>
  <si>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</si>
  <si>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</si>
  <si>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</si>
  <si>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</si>
  <si>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</si>
  <si>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</si>
  <si>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</si>
  <si>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</si>
  <si>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</si>
  <si>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</si>
  <si>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</si>
  <si>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</si>
  <si>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</si>
  <si>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</si>
  <si>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</si>
  <si>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</si>
  <si>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</si>
  <si>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</si>
  <si>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</si>
  <si>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</si>
  <si>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</si>
  <si>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</si>
  <si>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</si>
  <si>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</si>
  <si>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</si>
  <si>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</si>
  <si>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</si>
  <si>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</si>
  <si>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</si>
  <si>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</si>
  <si>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</si>
  <si>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</si>
  <si>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</si>
  <si>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</si>
  <si>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</si>
  <si>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</si>
  <si>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</si>
  <si>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</si>
  <si>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</si>
  <si>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</si>
  <si>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</si>
  <si>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</si>
  <si>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</si>
  <si>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</si>
  <si>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</si>
  <si>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</si>
  <si>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</si>
  <si>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</si>
  <si>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</si>
  <si>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</si>
  <si>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</si>
  <si>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</si>
  <si>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</si>
  <si>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</si>
  <si>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</si>
  <si>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</si>
  <si>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</si>
  <si>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</si>
  <si>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</si>
  <si>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</si>
  <si>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</si>
  <si>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</si>
  <si>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</si>
  <si>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</si>
  <si>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</si>
  <si>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</si>
  <si>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</si>
  <si>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</si>
  <si>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</si>
  <si>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</si>
  <si>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</si>
  <si>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</si>
  <si>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</si>
  <si>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</si>
  <si>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</si>
  <si>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</si>
  <si>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</si>
  <si>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</si>
  <si>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</si>
  <si>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</si>
  <si>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</si>
  <si>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</si>
  <si>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</si>
  <si>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</si>
  <si>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</si>
  <si>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</si>
  <si>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</si>
  <si>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</si>
  <si>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</si>
  <si>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</si>
  <si>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</si>
  <si>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</si>
  <si>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</si>
  <si>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</si>
  <si>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</si>
  <si>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</si>
  <si>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</si>
  <si>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</si>
  <si>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</si>
  <si>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</si>
  <si>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</si>
  <si>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</si>
  <si>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</si>
  <si>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</si>
  <si>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</si>
  <si>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</si>
  <si>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</si>
  <si>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</si>
  <si>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</si>
  <si>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</si>
  <si>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</si>
  <si>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</si>
  <si>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</si>
  <si>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</si>
  <si>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</si>
  <si>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</si>
  <si>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</si>
  <si>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</si>
  <si>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</si>
  <si>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</si>
  <si>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</si>
  <si>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</si>
  <si>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</si>
  <si>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</si>
  <si>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</si>
  <si>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</si>
  <si>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</si>
  <si>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</si>
  <si>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</si>
  <si>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</si>
  <si>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</si>
  <si>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</si>
  <si>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</si>
  <si>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</si>
  <si>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</si>
  <si>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</si>
  <si>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</si>
  <si>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</si>
  <si>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</si>
  <si>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</si>
  <si>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</si>
  <si>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</si>
  <si>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</si>
  <si>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</si>
  <si>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</si>
  <si>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</si>
  <si>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</si>
  <si>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</si>
  <si>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</si>
  <si>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</si>
  <si>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</si>
  <si>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</si>
  <si>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</si>
  <si>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</si>
  <si>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</si>
  <si>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</si>
  <si>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</si>
  <si>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</si>
  <si>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</si>
  <si>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</si>
  <si>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</si>
  <si>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</si>
  <si>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</si>
  <si>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</si>
  <si>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</si>
  <si>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</si>
  <si>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</si>
  <si>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</si>
  <si>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</si>
  <si>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</si>
  <si>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</si>
  <si>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</si>
  <si>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</si>
  <si>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</si>
  <si>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</si>
  <si>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</si>
  <si>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</si>
  <si>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</si>
  <si>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</si>
  <si>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</si>
  <si>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</si>
  <si>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</si>
  <si>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</si>
  <si>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</si>
  <si>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</si>
  <si>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</si>
  <si>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</si>
  <si>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This CBA considers the cost of installation of 33kV to 11kV transformers that out perform the EU Eco Directive</t>
  </si>
  <si>
    <t>This is only for aset replacement or new installations and considers the total capital cost vs the lifetime cost of operating the asset over 65 years</t>
  </si>
  <si>
    <t>Install minimum specification transformer to meet the Eco Directive Tier 1</t>
  </si>
  <si>
    <t>Install low loss transformer to out perform the Eco Directive Tier 1</t>
  </si>
  <si>
    <t>Install 'Super low loss' transformer to out perform the Eco Directive Tier 1</t>
  </si>
  <si>
    <t>Improvements in the efficiency of the iron core and winding resistance can reduce losses and may be cost effective over the lifetime of the asset</t>
  </si>
  <si>
    <t>Low loss transformer</t>
  </si>
  <si>
    <t>Further improvements in efficieny can be achieved with advanced core materials and reducion in widing resistance, however at increased cost and an increase in physical size</t>
  </si>
  <si>
    <t xml:space="preserve">Super low loss transformer </t>
  </si>
  <si>
    <t>33kV Transformer (GM)</t>
  </si>
  <si>
    <t>The implementation of this measure is positive over the lifetime of the asset and hence we have decided to apopt</t>
  </si>
  <si>
    <t>The capital costs are not recovered over the lifetime of the asset and hence this has been rejected</t>
  </si>
  <si>
    <t xml:space="preserve">Super Low loss unit cost </t>
  </si>
  <si>
    <t>This was used as the baseline scenario and the subsequent measures were based on energy savings above this value hence this tab was left blank</t>
  </si>
  <si>
    <t>This the baseline and all other options condsidered were based on savings over and above this value - this is why this tab was left blank</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</si>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</sst>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85">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8"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0" fillId="0" borderId="0" xfId="0" applyAlignment="1">
      <alignment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4" sqref="D4"/>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367</v>
      </c>
    </row>
    <row r="5" spans="1:4" x14ac:dyDescent="0.25">
      <c r="B5" t="s">
        <v>349</v>
      </c>
      <c r="C5" s="138">
        <v>241700</v>
      </c>
      <c r="D5" s="138">
        <f>SUM(C5*$C$9)</f>
        <v>1691900</v>
      </c>
    </row>
    <row r="6" spans="1:4" x14ac:dyDescent="0.25">
      <c r="B6" t="s">
        <v>364</v>
      </c>
      <c r="C6" s="138">
        <v>918000</v>
      </c>
      <c r="D6" s="138">
        <f t="shared" ref="D6:D7" si="0">SUM(C6*$C$9)</f>
        <v>6426000</v>
      </c>
    </row>
    <row r="7" spans="1:4" x14ac:dyDescent="0.25">
      <c r="B7" t="s">
        <v>347</v>
      </c>
      <c r="C7" s="138">
        <f>SUM(C6-C5)</f>
        <v>676300</v>
      </c>
      <c r="D7" s="138">
        <f t="shared" si="0"/>
        <v>4734100</v>
      </c>
    </row>
    <row r="8" spans="1:4" x14ac:dyDescent="0.25">
      <c r="B8" t="s">
        <v>348</v>
      </c>
      <c r="C8" s="139">
        <v>350</v>
      </c>
      <c r="D8">
        <f>SUM(C8*C9)</f>
        <v>2450</v>
      </c>
    </row>
    <row r="9" spans="1:4" x14ac:dyDescent="0.25">
      <c r="B9" t="s">
        <v>351</v>
      </c>
      <c r="C9" s="139">
        <v>7</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46" t="s">
        <v>223</v>
      </c>
      <c r="C26" s="146"/>
      <c r="D26" s="146"/>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zoomScale="80" zoomScaleNormal="80" workbookViewId="0">
      <pane ySplit="3" topLeftCell="A10" activePane="bottomLeft" state="frozen"/>
      <selection pane="bottomLeft" activeCell="D10" sqref="D10:F10"/>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0" t="s">
        <v>352</v>
      </c>
      <c r="C2" s="151"/>
      <c r="D2" s="151"/>
      <c r="E2" s="151"/>
      <c r="F2" s="152"/>
      <c r="Z2" s="26" t="s">
        <v>79</v>
      </c>
    </row>
    <row r="3" spans="2:26" ht="24.75" customHeight="1" x14ac:dyDescent="0.3">
      <c r="B3" s="153"/>
      <c r="C3" s="154"/>
      <c r="D3" s="154"/>
      <c r="E3" s="154"/>
      <c r="F3" s="155"/>
    </row>
    <row r="4" spans="2:26" ht="18" customHeight="1" x14ac:dyDescent="0.3">
      <c r="B4" s="25" t="s">
        <v>78</v>
      </c>
      <c r="C4" s="27"/>
      <c r="D4" s="27"/>
      <c r="E4" s="27"/>
      <c r="F4" s="27"/>
    </row>
    <row r="5" spans="2:26" ht="24.75" customHeight="1" x14ac:dyDescent="0.3">
      <c r="B5" s="160" t="s">
        <v>353</v>
      </c>
      <c r="C5" s="164"/>
      <c r="D5" s="164"/>
      <c r="E5" s="164"/>
      <c r="F5" s="161"/>
    </row>
    <row r="6" spans="2:26" ht="13.5" customHeight="1" x14ac:dyDescent="0.3">
      <c r="B6" s="27"/>
      <c r="C6" s="27"/>
      <c r="D6" s="27"/>
      <c r="E6" s="27"/>
      <c r="F6" s="27"/>
    </row>
    <row r="7" spans="2:26" x14ac:dyDescent="0.3">
      <c r="B7" s="25" t="s">
        <v>48</v>
      </c>
    </row>
    <row r="8" spans="2:26" x14ac:dyDescent="0.3">
      <c r="B8" s="158" t="s">
        <v>343</v>
      </c>
      <c r="C8" s="159"/>
      <c r="D8" s="156" t="s">
        <v>30</v>
      </c>
      <c r="E8" s="156"/>
      <c r="F8" s="156"/>
    </row>
    <row r="9" spans="2:26" ht="43.5" customHeight="1" x14ac:dyDescent="0.3">
      <c r="B9" s="160" t="s">
        <v>354</v>
      </c>
      <c r="C9" s="161"/>
      <c r="D9" s="157" t="s">
        <v>365</v>
      </c>
      <c r="E9" s="157"/>
      <c r="F9" s="157"/>
    </row>
    <row r="10" spans="2:26" ht="37.5" customHeight="1" x14ac:dyDescent="0.3">
      <c r="B10" s="162" t="s">
        <v>355</v>
      </c>
      <c r="C10" s="163"/>
      <c r="D10" s="157" t="s">
        <v>357</v>
      </c>
      <c r="E10" s="157"/>
      <c r="F10" s="157"/>
    </row>
    <row r="11" spans="2:26" ht="45" customHeight="1" x14ac:dyDescent="0.3">
      <c r="B11" s="162" t="s">
        <v>356</v>
      </c>
      <c r="C11" s="163"/>
      <c r="D11" s="157" t="s">
        <v>359</v>
      </c>
      <c r="E11" s="157"/>
      <c r="F11" s="157"/>
    </row>
    <row r="12" spans="2:26" ht="22.5" customHeight="1" x14ac:dyDescent="0.3">
      <c r="B12" s="147"/>
      <c r="C12" s="148"/>
      <c r="D12" s="149"/>
      <c r="E12" s="149"/>
      <c r="F12" s="149"/>
    </row>
    <row r="13" spans="2:26" ht="22.5" customHeight="1" x14ac:dyDescent="0.3">
      <c r="B13" s="147"/>
      <c r="C13" s="148"/>
      <c r="D13" s="149"/>
      <c r="E13" s="149"/>
      <c r="F13" s="149"/>
    </row>
    <row r="14" spans="2:26" ht="22.5" customHeight="1" x14ac:dyDescent="0.3">
      <c r="B14" s="147"/>
      <c r="C14" s="148"/>
      <c r="D14" s="149"/>
      <c r="E14" s="149"/>
      <c r="F14" s="149"/>
    </row>
    <row r="15" spans="2:26" ht="22.5" customHeight="1" x14ac:dyDescent="0.3">
      <c r="B15" s="147"/>
      <c r="C15" s="148"/>
      <c r="D15" s="149"/>
      <c r="E15" s="149"/>
      <c r="F15" s="149"/>
    </row>
    <row r="16" spans="2:26" ht="22.5" customHeight="1" x14ac:dyDescent="0.3">
      <c r="B16" s="147"/>
      <c r="C16" s="148"/>
      <c r="D16" s="149"/>
      <c r="E16" s="149"/>
      <c r="F16" s="149"/>
    </row>
    <row r="17" spans="2:11" ht="22.5" customHeight="1" x14ac:dyDescent="0.3">
      <c r="B17" s="147"/>
      <c r="C17" s="148"/>
      <c r="D17" s="149"/>
      <c r="E17" s="149"/>
      <c r="F17" s="149"/>
    </row>
    <row r="18" spans="2:11" ht="22.5" customHeight="1" x14ac:dyDescent="0.3">
      <c r="B18" s="147"/>
      <c r="C18" s="148"/>
      <c r="D18" s="149"/>
      <c r="E18" s="149"/>
      <c r="F18" s="149"/>
    </row>
    <row r="19" spans="2:11" ht="22.5" customHeight="1" x14ac:dyDescent="0.3">
      <c r="B19" s="147"/>
      <c r="C19" s="148"/>
      <c r="D19" s="149"/>
      <c r="E19" s="149"/>
      <c r="F19" s="149"/>
    </row>
    <row r="20" spans="2:11" ht="22.5" customHeight="1" x14ac:dyDescent="0.3">
      <c r="B20" s="147"/>
      <c r="C20" s="148"/>
      <c r="D20" s="149"/>
      <c r="E20" s="149"/>
      <c r="F20" s="149"/>
    </row>
    <row r="21" spans="2:11" ht="22.5" customHeight="1" x14ac:dyDescent="0.3">
      <c r="B21" s="147"/>
      <c r="C21" s="148"/>
      <c r="D21" s="149"/>
      <c r="E21" s="149"/>
      <c r="F21" s="149"/>
    </row>
    <row r="22" spans="2:11" ht="22.5" customHeight="1" x14ac:dyDescent="0.3">
      <c r="B22" s="147"/>
      <c r="C22" s="148"/>
      <c r="D22" s="149"/>
      <c r="E22" s="149"/>
      <c r="F22" s="149"/>
    </row>
    <row r="23" spans="2:11" ht="22.5" customHeight="1" x14ac:dyDescent="0.3">
      <c r="B23" s="147"/>
      <c r="C23" s="148"/>
      <c r="D23" s="149"/>
      <c r="E23" s="149"/>
      <c r="F23" s="149"/>
    </row>
    <row r="24" spans="2:11" ht="12.75" customHeight="1" x14ac:dyDescent="0.3">
      <c r="B24" s="28"/>
      <c r="C24" s="28"/>
      <c r="D24" s="29"/>
      <c r="E24" s="29"/>
      <c r="F24" s="29"/>
    </row>
    <row r="25" spans="2:11" x14ac:dyDescent="0.3">
      <c r="B25" s="25" t="s">
        <v>49</v>
      </c>
    </row>
    <row r="26" spans="2:11" ht="38.25" customHeight="1" x14ac:dyDescent="0.3">
      <c r="B26" s="166" t="s">
        <v>47</v>
      </c>
      <c r="C26" s="168" t="s">
        <v>27</v>
      </c>
      <c r="D26" s="168" t="s">
        <v>28</v>
      </c>
      <c r="E26" s="168" t="s">
        <v>30</v>
      </c>
      <c r="F26" s="166" t="s">
        <v>346</v>
      </c>
      <c r="G26" s="165" t="s">
        <v>100</v>
      </c>
      <c r="H26" s="165"/>
      <c r="I26" s="165"/>
      <c r="J26" s="165"/>
      <c r="K26" s="165"/>
    </row>
    <row r="27" spans="2:11" ht="36" customHeight="1" x14ac:dyDescent="0.3">
      <c r="B27" s="167"/>
      <c r="C27" s="169"/>
      <c r="D27" s="169"/>
      <c r="E27" s="169"/>
      <c r="F27" s="167"/>
      <c r="G27" s="64" t="s">
        <v>101</v>
      </c>
      <c r="H27" s="64" t="s">
        <v>102</v>
      </c>
      <c r="I27" s="64" t="s">
        <v>103</v>
      </c>
      <c r="J27" s="64" t="s">
        <v>104</v>
      </c>
      <c r="K27" s="64" t="s">
        <v>105</v>
      </c>
    </row>
    <row r="28" spans="2:11" ht="76.5" customHeight="1" x14ac:dyDescent="0.3">
      <c r="B28" s="30">
        <v>1</v>
      </c>
      <c r="C28" s="31" t="s">
        <v>358</v>
      </c>
      <c r="D28" s="30" t="s">
        <v>29</v>
      </c>
      <c r="E28" s="31" t="s">
        <v>362</v>
      </c>
      <c r="F28" s="30" t="s">
        <v>361</v>
      </c>
      <c r="G28" s="65">
        <f>'Option 1'!$C$4</f>
        <v>0.48991702623866068</v>
      </c>
      <c r="H28" s="65">
        <f>'Option 1'!$C$5</f>
        <v>0.68169907105556349</v>
      </c>
      <c r="I28" s="65">
        <f>'Option 1'!$C$6</f>
        <v>0.8110503859362066</v>
      </c>
      <c r="J28" s="65">
        <f>'Option 1'!C7</f>
        <v>0.99333356214630986</v>
      </c>
      <c r="K28" s="66"/>
    </row>
    <row r="29" spans="2:11" ht="27.75" customHeight="1" x14ac:dyDescent="0.3">
      <c r="B29" s="30">
        <v>2</v>
      </c>
      <c r="C29" s="30" t="s">
        <v>360</v>
      </c>
      <c r="D29" s="30" t="s">
        <v>79</v>
      </c>
      <c r="E29" s="31" t="s">
        <v>363</v>
      </c>
      <c r="F29" s="30" t="s">
        <v>361</v>
      </c>
      <c r="G29" s="65">
        <f>'Option 2'!$C$4</f>
        <v>-1.7120696145602514</v>
      </c>
      <c r="H29" s="65">
        <f>'Option 2'!$C$5</f>
        <v>-1.6037169129413062</v>
      </c>
      <c r="I29" s="65">
        <f>'Option 2'!$C$6</f>
        <v>-1.5429971893354055</v>
      </c>
      <c r="J29" s="65">
        <f>'Option 2'!C7</f>
        <v>-1.286858269694761</v>
      </c>
      <c r="K29" s="66"/>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D28 F28:F29">
    <cfRule type="expression" dxfId="10" priority="11">
      <formula>$D28="adopted"</formula>
    </cfRule>
  </conditionalFormatting>
  <conditionalFormatting sqref="B30:F32 B29:E29">
    <cfRule type="expression" dxfId="9" priority="10">
      <formula>$D29="adopted"</formula>
    </cfRule>
  </conditionalFormatting>
  <conditionalFormatting sqref="D29:D32">
    <cfRule type="expression" dxfId="8" priority="9">
      <formula>$D29="adopted"</formula>
    </cfRule>
  </conditionalFormatting>
  <conditionalFormatting sqref="G28:K29">
    <cfRule type="expression" dxfId="7" priority="8">
      <formula>$D28="adopted"</formula>
    </cfRule>
  </conditionalFormatting>
  <conditionalFormatting sqref="G30:K32">
    <cfRule type="expression" dxfId="6" priority="7">
      <formula>$D30="adopted"</formula>
    </cfRule>
  </conditionalFormatting>
  <conditionalFormatting sqref="G30:J32">
    <cfRule type="expression" dxfId="5" priority="6">
      <formula>$D30="adopted"</formula>
    </cfRule>
  </conditionalFormatting>
  <conditionalFormatting sqref="G30:J30">
    <cfRule type="expression" dxfId="4" priority="5">
      <formula>$D30="adopted"</formula>
    </cfRule>
  </conditionalFormatting>
  <conditionalFormatting sqref="G31:J31">
    <cfRule type="expression" dxfId="3" priority="4">
      <formula>$D31="adopted"</formula>
    </cfRule>
  </conditionalFormatting>
  <conditionalFormatting sqref="G32:J32">
    <cfRule type="expression" dxfId="2" priority="3">
      <formula>$D32="adopted"</formula>
    </cfRule>
  </conditionalFormatting>
  <conditionalFormatting sqref="G30:J32">
    <cfRule type="expression" dxfId="1" priority="2">
      <formula>$D30="adopted"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0" t="s">
        <v>73</v>
      </c>
      <c r="C13" s="171"/>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2"/>
      <c r="C14" s="173"/>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4"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4"/>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4"/>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4"/>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4"/>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4"/>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4"/>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4"/>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4"/>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4"/>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79"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80"/>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80"/>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80"/>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80"/>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81"/>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75"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76"/>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76"/>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76"/>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76"/>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76"/>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76"/>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76"/>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76"/>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76"/>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76"/>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77"/>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78"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78"/>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78"/>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78"/>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78"/>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78"/>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78"/>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78"/>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D9" sqref="D9"/>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ht="30" x14ac:dyDescent="0.25">
      <c r="B4" s="184" t="s">
        <v>366</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zoomScale="80" zoomScaleNormal="80" zoomScaleSheetLayoutView="75" workbookViewId="0">
      <pane xSplit="2" ySplit="12" topLeftCell="C22" activePane="bottomRight" state="frozen"/>
      <selection activeCell="E44" sqref="E44"/>
      <selection pane="topRight" activeCell="E44" sqref="E44"/>
      <selection pane="bottomLeft" activeCell="E44" sqref="E44"/>
      <selection pane="bottomRight" activeCell="E86" sqref="E86:L8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0.48991702623866068</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0.68169907105556349</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0.8110503859362066</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0.99333356214630986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9"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0"/>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0"/>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0"/>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0"/>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1"/>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2"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2"/>
      <c r="B20" s="61" t="s">
        <v>159</v>
      </c>
      <c r="C20" s="8"/>
      <c r="D20" s="9" t="s">
        <v>39</v>
      </c>
      <c r="E20" s="34">
        <v>-0.83299999999999996</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2"/>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2"/>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2"/>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2"/>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3"/>
      <c r="B25" s="61" t="s">
        <v>320</v>
      </c>
      <c r="C25" s="8"/>
      <c r="D25" s="9" t="s">
        <v>39</v>
      </c>
      <c r="E25" s="68">
        <f>SUM(E19:E24)</f>
        <v>-0.83299999999999996</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-0.83299999999999996</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-0.58309999999999995</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-0.24990000000000001</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-1.2957777777777776E-2</v>
      </c>
      <c r="G30" s="35">
        <f>$E$28/'Fixed data'!$C$7</f>
        <v>-1.2957777777777776E-2</v>
      </c>
      <c r="H30" s="35">
        <f>$E$28/'Fixed data'!$C$7</f>
        <v>-1.2957777777777776E-2</v>
      </c>
      <c r="I30" s="35">
        <f>$E$28/'Fixed data'!$C$7</f>
        <v>-1.2957777777777776E-2</v>
      </c>
      <c r="J30" s="35">
        <f>$E$28/'Fixed data'!$C$7</f>
        <v>-1.2957777777777776E-2</v>
      </c>
      <c r="K30" s="35">
        <f>$E$28/'Fixed data'!$C$7</f>
        <v>-1.2957777777777776E-2</v>
      </c>
      <c r="L30" s="35">
        <f>$E$28/'Fixed data'!$C$7</f>
        <v>-1.2957777777777776E-2</v>
      </c>
      <c r="M30" s="35">
        <f>$E$28/'Fixed data'!$C$7</f>
        <v>-1.2957777777777776E-2</v>
      </c>
      <c r="N30" s="35">
        <f>$E$28/'Fixed data'!$C$7</f>
        <v>-1.2957777777777776E-2</v>
      </c>
      <c r="O30" s="35">
        <f>$E$28/'Fixed data'!$C$7</f>
        <v>-1.2957777777777776E-2</v>
      </c>
      <c r="P30" s="35">
        <f>$E$28/'Fixed data'!$C$7</f>
        <v>-1.2957777777777776E-2</v>
      </c>
      <c r="Q30" s="35">
        <f>$E$28/'Fixed data'!$C$7</f>
        <v>-1.2957777777777776E-2</v>
      </c>
      <c r="R30" s="35">
        <f>$E$28/'Fixed data'!$C$7</f>
        <v>-1.2957777777777776E-2</v>
      </c>
      <c r="S30" s="35">
        <f>$E$28/'Fixed data'!$C$7</f>
        <v>-1.2957777777777776E-2</v>
      </c>
      <c r="T30" s="35">
        <f>$E$28/'Fixed data'!$C$7</f>
        <v>-1.2957777777777776E-2</v>
      </c>
      <c r="U30" s="35">
        <f>$E$28/'Fixed data'!$C$7</f>
        <v>-1.2957777777777776E-2</v>
      </c>
      <c r="V30" s="35">
        <f>$E$28/'Fixed data'!$C$7</f>
        <v>-1.2957777777777776E-2</v>
      </c>
      <c r="W30" s="35">
        <f>$E$28/'Fixed data'!$C$7</f>
        <v>-1.2957777777777776E-2</v>
      </c>
      <c r="X30" s="35">
        <f>$E$28/'Fixed data'!$C$7</f>
        <v>-1.2957777777777776E-2</v>
      </c>
      <c r="Y30" s="35">
        <f>$E$28/'Fixed data'!$C$7</f>
        <v>-1.2957777777777776E-2</v>
      </c>
      <c r="Z30" s="35">
        <f>$E$28/'Fixed data'!$C$7</f>
        <v>-1.2957777777777776E-2</v>
      </c>
      <c r="AA30" s="35">
        <f>$E$28/'Fixed data'!$C$7</f>
        <v>-1.2957777777777776E-2</v>
      </c>
      <c r="AB30" s="35">
        <f>$E$28/'Fixed data'!$C$7</f>
        <v>-1.2957777777777776E-2</v>
      </c>
      <c r="AC30" s="35">
        <f>$E$28/'Fixed data'!$C$7</f>
        <v>-1.2957777777777776E-2</v>
      </c>
      <c r="AD30" s="35">
        <f>$E$28/'Fixed data'!$C$7</f>
        <v>-1.2957777777777776E-2</v>
      </c>
      <c r="AE30" s="35">
        <f>$E$28/'Fixed data'!$C$7</f>
        <v>-1.2957777777777776E-2</v>
      </c>
      <c r="AF30" s="35">
        <f>$E$28/'Fixed data'!$C$7</f>
        <v>-1.2957777777777776E-2</v>
      </c>
      <c r="AG30" s="35">
        <f>$E$28/'Fixed data'!$C$7</f>
        <v>-1.2957777777777776E-2</v>
      </c>
      <c r="AH30" s="35">
        <f>$E$28/'Fixed data'!$C$7</f>
        <v>-1.2957777777777776E-2</v>
      </c>
      <c r="AI30" s="35">
        <f>$E$28/'Fixed data'!$C$7</f>
        <v>-1.2957777777777776E-2</v>
      </c>
      <c r="AJ30" s="35">
        <f>$E$28/'Fixed data'!$C$7</f>
        <v>-1.2957777777777776E-2</v>
      </c>
      <c r="AK30" s="35">
        <f>$E$28/'Fixed data'!$C$7</f>
        <v>-1.2957777777777776E-2</v>
      </c>
      <c r="AL30" s="35">
        <f>$E$28/'Fixed data'!$C$7</f>
        <v>-1.2957777777777776E-2</v>
      </c>
      <c r="AM30" s="35">
        <f>$E$28/'Fixed data'!$C$7</f>
        <v>-1.2957777777777776E-2</v>
      </c>
      <c r="AN30" s="35">
        <f>$E$28/'Fixed data'!$C$7</f>
        <v>-1.2957777777777776E-2</v>
      </c>
      <c r="AO30" s="35">
        <f>$E$28/'Fixed data'!$C$7</f>
        <v>-1.2957777777777776E-2</v>
      </c>
      <c r="AP30" s="35">
        <f>$E$28/'Fixed data'!$C$7</f>
        <v>-1.2957777777777776E-2</v>
      </c>
      <c r="AQ30" s="35">
        <f>$E$28/'Fixed data'!$C$7</f>
        <v>-1.2957777777777776E-2</v>
      </c>
      <c r="AR30" s="35">
        <f>$E$28/'Fixed data'!$C$7</f>
        <v>-1.2957777777777776E-2</v>
      </c>
      <c r="AS30" s="35">
        <f>$E$28/'Fixed data'!$C$7</f>
        <v>-1.2957777777777776E-2</v>
      </c>
      <c r="AT30" s="35">
        <f>$E$28/'Fixed data'!$C$7</f>
        <v>-1.2957777777777776E-2</v>
      </c>
      <c r="AU30" s="35">
        <f>$E$28/'Fixed data'!$C$7</f>
        <v>-1.2957777777777776E-2</v>
      </c>
      <c r="AV30" s="35">
        <f>$E$28/'Fixed data'!$C$7</f>
        <v>-1.2957777777777776E-2</v>
      </c>
      <c r="AW30" s="35">
        <f>$E$28/'Fixed data'!$C$7</f>
        <v>-1.2957777777777776E-2</v>
      </c>
      <c r="AX30" s="35">
        <f>$E$28/'Fixed data'!$C$7</f>
        <v>-1.2957777777777776E-2</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-1.2957777777777776E-2</v>
      </c>
      <c r="G60" s="35">
        <f t="shared" si="5"/>
        <v>-1.2957777777777776E-2</v>
      </c>
      <c r="H60" s="35">
        <f t="shared" si="5"/>
        <v>-1.2957777777777776E-2</v>
      </c>
      <c r="I60" s="35">
        <f t="shared" si="5"/>
        <v>-1.2957777777777776E-2</v>
      </c>
      <c r="J60" s="35">
        <f t="shared" si="5"/>
        <v>-1.2957777777777776E-2</v>
      </c>
      <c r="K60" s="35">
        <f t="shared" si="5"/>
        <v>-1.2957777777777776E-2</v>
      </c>
      <c r="L60" s="35">
        <f t="shared" si="5"/>
        <v>-1.2957777777777776E-2</v>
      </c>
      <c r="M60" s="35">
        <f t="shared" si="5"/>
        <v>-1.2957777777777776E-2</v>
      </c>
      <c r="N60" s="35">
        <f t="shared" si="5"/>
        <v>-1.2957777777777776E-2</v>
      </c>
      <c r="O60" s="35">
        <f t="shared" si="5"/>
        <v>-1.2957777777777776E-2</v>
      </c>
      <c r="P60" s="35">
        <f t="shared" si="5"/>
        <v>-1.2957777777777776E-2</v>
      </c>
      <c r="Q60" s="35">
        <f t="shared" si="5"/>
        <v>-1.2957777777777776E-2</v>
      </c>
      <c r="R60" s="35">
        <f t="shared" si="5"/>
        <v>-1.2957777777777776E-2</v>
      </c>
      <c r="S60" s="35">
        <f t="shared" si="5"/>
        <v>-1.2957777777777776E-2</v>
      </c>
      <c r="T60" s="35">
        <f t="shared" si="5"/>
        <v>-1.2957777777777776E-2</v>
      </c>
      <c r="U60" s="35">
        <f t="shared" si="5"/>
        <v>-1.2957777777777776E-2</v>
      </c>
      <c r="V60" s="35">
        <f t="shared" si="5"/>
        <v>-1.2957777777777776E-2</v>
      </c>
      <c r="W60" s="35">
        <f t="shared" si="5"/>
        <v>-1.2957777777777776E-2</v>
      </c>
      <c r="X60" s="35">
        <f t="shared" si="5"/>
        <v>-1.2957777777777776E-2</v>
      </c>
      <c r="Y60" s="35">
        <f t="shared" si="5"/>
        <v>-1.2957777777777776E-2</v>
      </c>
      <c r="Z60" s="35">
        <f t="shared" si="5"/>
        <v>-1.2957777777777776E-2</v>
      </c>
      <c r="AA60" s="35">
        <f t="shared" si="5"/>
        <v>-1.2957777777777776E-2</v>
      </c>
      <c r="AB60" s="35">
        <f t="shared" si="5"/>
        <v>-1.2957777777777776E-2</v>
      </c>
      <c r="AC60" s="35">
        <f t="shared" si="5"/>
        <v>-1.2957777777777776E-2</v>
      </c>
      <c r="AD60" s="35">
        <f t="shared" si="5"/>
        <v>-1.2957777777777776E-2</v>
      </c>
      <c r="AE60" s="35">
        <f t="shared" si="5"/>
        <v>-1.2957777777777776E-2</v>
      </c>
      <c r="AF60" s="35">
        <f t="shared" si="5"/>
        <v>-1.2957777777777776E-2</v>
      </c>
      <c r="AG60" s="35">
        <f t="shared" si="5"/>
        <v>-1.2957777777777776E-2</v>
      </c>
      <c r="AH60" s="35">
        <f t="shared" si="5"/>
        <v>-1.2957777777777776E-2</v>
      </c>
      <c r="AI60" s="35">
        <f t="shared" si="5"/>
        <v>-1.2957777777777776E-2</v>
      </c>
      <c r="AJ60" s="35">
        <f t="shared" si="5"/>
        <v>-1.2957777777777776E-2</v>
      </c>
      <c r="AK60" s="35">
        <f t="shared" si="5"/>
        <v>-1.2957777777777776E-2</v>
      </c>
      <c r="AL60" s="35">
        <f t="shared" si="5"/>
        <v>-1.2957777777777776E-2</v>
      </c>
      <c r="AM60" s="35">
        <f t="shared" si="5"/>
        <v>-1.2957777777777776E-2</v>
      </c>
      <c r="AN60" s="35">
        <f t="shared" si="5"/>
        <v>-1.2957777777777776E-2</v>
      </c>
      <c r="AO60" s="35">
        <f t="shared" si="5"/>
        <v>-1.2957777777777776E-2</v>
      </c>
      <c r="AP60" s="35">
        <f t="shared" si="5"/>
        <v>-1.2957777777777776E-2</v>
      </c>
      <c r="AQ60" s="35">
        <f t="shared" si="5"/>
        <v>-1.2957777777777776E-2</v>
      </c>
      <c r="AR60" s="35">
        <f t="shared" si="5"/>
        <v>-1.2957777777777776E-2</v>
      </c>
      <c r="AS60" s="35">
        <f t="shared" si="5"/>
        <v>-1.2957777777777776E-2</v>
      </c>
      <c r="AT60" s="35">
        <f t="shared" si="5"/>
        <v>-1.2957777777777776E-2</v>
      </c>
      <c r="AU60" s="35">
        <f t="shared" si="5"/>
        <v>-1.2957777777777776E-2</v>
      </c>
      <c r="AV60" s="35">
        <f t="shared" si="5"/>
        <v>-1.2957777777777776E-2</v>
      </c>
      <c r="AW60" s="35">
        <f t="shared" si="5"/>
        <v>-1.2957777777777776E-2</v>
      </c>
      <c r="AX60" s="35">
        <f t="shared" si="5"/>
        <v>-1.2957777777777776E-2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-0.58309999999999995</v>
      </c>
      <c r="G61" s="35">
        <f t="shared" ref="G61:BD61" si="6">F62</f>
        <v>-0.57014222222222222</v>
      </c>
      <c r="H61" s="35">
        <f t="shared" si="6"/>
        <v>-0.55718444444444448</v>
      </c>
      <c r="I61" s="35">
        <f t="shared" si="6"/>
        <v>-0.54422666666666675</v>
      </c>
      <c r="J61" s="35">
        <f t="shared" si="6"/>
        <v>-0.53126888888888901</v>
      </c>
      <c r="K61" s="35">
        <f t="shared" si="6"/>
        <v>-0.51831111111111128</v>
      </c>
      <c r="L61" s="35">
        <f t="shared" si="6"/>
        <v>-0.50535333333333354</v>
      </c>
      <c r="M61" s="35">
        <f t="shared" si="6"/>
        <v>-0.49239555555555575</v>
      </c>
      <c r="N61" s="35">
        <f t="shared" si="6"/>
        <v>-0.47943777777777796</v>
      </c>
      <c r="O61" s="35">
        <f t="shared" si="6"/>
        <v>-0.46648000000000017</v>
      </c>
      <c r="P61" s="35">
        <f t="shared" si="6"/>
        <v>-0.45352222222222238</v>
      </c>
      <c r="Q61" s="35">
        <f t="shared" si="6"/>
        <v>-0.44056444444444459</v>
      </c>
      <c r="R61" s="35">
        <f t="shared" si="6"/>
        <v>-0.4276066666666668</v>
      </c>
      <c r="S61" s="35">
        <f t="shared" si="6"/>
        <v>-0.41464888888888901</v>
      </c>
      <c r="T61" s="35">
        <f t="shared" si="6"/>
        <v>-0.40169111111111122</v>
      </c>
      <c r="U61" s="35">
        <f t="shared" si="6"/>
        <v>-0.38873333333333343</v>
      </c>
      <c r="V61" s="35">
        <f t="shared" si="6"/>
        <v>-0.37577555555555564</v>
      </c>
      <c r="W61" s="35">
        <f t="shared" si="6"/>
        <v>-0.36281777777777785</v>
      </c>
      <c r="X61" s="35">
        <f t="shared" si="6"/>
        <v>-0.34986000000000006</v>
      </c>
      <c r="Y61" s="35">
        <f t="shared" si="6"/>
        <v>-0.33690222222222227</v>
      </c>
      <c r="Z61" s="35">
        <f t="shared" si="6"/>
        <v>-0.32394444444444448</v>
      </c>
      <c r="AA61" s="35">
        <f t="shared" si="6"/>
        <v>-0.31098666666666669</v>
      </c>
      <c r="AB61" s="35">
        <f t="shared" si="6"/>
        <v>-0.2980288888888889</v>
      </c>
      <c r="AC61" s="35">
        <f t="shared" si="6"/>
        <v>-0.28507111111111111</v>
      </c>
      <c r="AD61" s="35">
        <f t="shared" si="6"/>
        <v>-0.27211333333333332</v>
      </c>
      <c r="AE61" s="35">
        <f t="shared" si="6"/>
        <v>-0.25915555555555553</v>
      </c>
      <c r="AF61" s="35">
        <f t="shared" si="6"/>
        <v>-0.24619777777777774</v>
      </c>
      <c r="AG61" s="35">
        <f t="shared" si="6"/>
        <v>-0.23323999999999995</v>
      </c>
      <c r="AH61" s="35">
        <f t="shared" si="6"/>
        <v>-0.22028222222222216</v>
      </c>
      <c r="AI61" s="35">
        <f t="shared" si="6"/>
        <v>-0.20732444444444437</v>
      </c>
      <c r="AJ61" s="35">
        <f t="shared" si="6"/>
        <v>-0.19436666666666658</v>
      </c>
      <c r="AK61" s="35">
        <f t="shared" si="6"/>
        <v>-0.18140888888888879</v>
      </c>
      <c r="AL61" s="35">
        <f t="shared" si="6"/>
        <v>-0.168451111111111</v>
      </c>
      <c r="AM61" s="35">
        <f t="shared" si="6"/>
        <v>-0.15549333333333321</v>
      </c>
      <c r="AN61" s="35">
        <f t="shared" si="6"/>
        <v>-0.14253555555555542</v>
      </c>
      <c r="AO61" s="35">
        <f t="shared" si="6"/>
        <v>-0.12957777777777763</v>
      </c>
      <c r="AP61" s="35">
        <f t="shared" si="6"/>
        <v>-0.11661999999999985</v>
      </c>
      <c r="AQ61" s="35">
        <f t="shared" si="6"/>
        <v>-0.10366222222222207</v>
      </c>
      <c r="AR61" s="35">
        <f t="shared" si="6"/>
        <v>-9.0704444444444296E-2</v>
      </c>
      <c r="AS61" s="35">
        <f t="shared" si="6"/>
        <v>-7.774666666666652E-2</v>
      </c>
      <c r="AT61" s="35">
        <f t="shared" si="6"/>
        <v>-6.4788888888888743E-2</v>
      </c>
      <c r="AU61" s="35">
        <f t="shared" si="6"/>
        <v>-5.1831111111110967E-2</v>
      </c>
      <c r="AV61" s="35">
        <f t="shared" si="6"/>
        <v>-3.887333333333319E-2</v>
      </c>
      <c r="AW61" s="35">
        <f t="shared" si="6"/>
        <v>-2.5915555555555414E-2</v>
      </c>
      <c r="AX61" s="35">
        <f t="shared" si="6"/>
        <v>-1.2957777777777638E-2</v>
      </c>
      <c r="AY61" s="35">
        <f t="shared" si="6"/>
        <v>1.3877787807814457E-16</v>
      </c>
      <c r="AZ61" s="35">
        <f t="shared" si="6"/>
        <v>1.3877787807814457E-16</v>
      </c>
      <c r="BA61" s="35">
        <f t="shared" si="6"/>
        <v>1.3877787807814457E-16</v>
      </c>
      <c r="BB61" s="35">
        <f t="shared" si="6"/>
        <v>1.3877787807814457E-16</v>
      </c>
      <c r="BC61" s="35">
        <f t="shared" si="6"/>
        <v>1.3877787807814457E-16</v>
      </c>
      <c r="BD61" s="35">
        <f t="shared" si="6"/>
        <v>1.3877787807814457E-16</v>
      </c>
    </row>
    <row r="62" spans="1:56" ht="16.5" hidden="1" customHeight="1" outlineLevel="1" x14ac:dyDescent="0.3">
      <c r="A62" s="114"/>
      <c r="B62" s="9" t="s">
        <v>33</v>
      </c>
      <c r="C62" s="9" t="s">
        <v>67</v>
      </c>
      <c r="D62" s="9" t="s">
        <v>39</v>
      </c>
      <c r="E62" s="35">
        <f t="shared" ref="E62:BD62" si="7">E28-E60+E61</f>
        <v>-0.58309999999999995</v>
      </c>
      <c r="F62" s="35">
        <f t="shared" si="7"/>
        <v>-0.57014222222222222</v>
      </c>
      <c r="G62" s="35">
        <f t="shared" si="7"/>
        <v>-0.55718444444444448</v>
      </c>
      <c r="H62" s="35">
        <f t="shared" si="7"/>
        <v>-0.54422666666666675</v>
      </c>
      <c r="I62" s="35">
        <f t="shared" si="7"/>
        <v>-0.53126888888888901</v>
      </c>
      <c r="J62" s="35">
        <f t="shared" si="7"/>
        <v>-0.51831111111111128</v>
      </c>
      <c r="K62" s="35">
        <f t="shared" si="7"/>
        <v>-0.50535333333333354</v>
      </c>
      <c r="L62" s="35">
        <f t="shared" si="7"/>
        <v>-0.49239555555555575</v>
      </c>
      <c r="M62" s="35">
        <f t="shared" si="7"/>
        <v>-0.47943777777777796</v>
      </c>
      <c r="N62" s="35">
        <f t="shared" si="7"/>
        <v>-0.46648000000000017</v>
      </c>
      <c r="O62" s="35">
        <f t="shared" si="7"/>
        <v>-0.45352222222222238</v>
      </c>
      <c r="P62" s="35">
        <f t="shared" si="7"/>
        <v>-0.44056444444444459</v>
      </c>
      <c r="Q62" s="35">
        <f t="shared" si="7"/>
        <v>-0.4276066666666668</v>
      </c>
      <c r="R62" s="35">
        <f t="shared" si="7"/>
        <v>-0.41464888888888901</v>
      </c>
      <c r="S62" s="35">
        <f t="shared" si="7"/>
        <v>-0.40169111111111122</v>
      </c>
      <c r="T62" s="35">
        <f t="shared" si="7"/>
        <v>-0.38873333333333343</v>
      </c>
      <c r="U62" s="35">
        <f t="shared" si="7"/>
        <v>-0.37577555555555564</v>
      </c>
      <c r="V62" s="35">
        <f t="shared" si="7"/>
        <v>-0.36281777777777785</v>
      </c>
      <c r="W62" s="35">
        <f t="shared" si="7"/>
        <v>-0.34986000000000006</v>
      </c>
      <c r="X62" s="35">
        <f t="shared" si="7"/>
        <v>-0.33690222222222227</v>
      </c>
      <c r="Y62" s="35">
        <f t="shared" si="7"/>
        <v>-0.32394444444444448</v>
      </c>
      <c r="Z62" s="35">
        <f t="shared" si="7"/>
        <v>-0.31098666666666669</v>
      </c>
      <c r="AA62" s="35">
        <f t="shared" si="7"/>
        <v>-0.2980288888888889</v>
      </c>
      <c r="AB62" s="35">
        <f t="shared" si="7"/>
        <v>-0.28507111111111111</v>
      </c>
      <c r="AC62" s="35">
        <f t="shared" si="7"/>
        <v>-0.27211333333333332</v>
      </c>
      <c r="AD62" s="35">
        <f t="shared" si="7"/>
        <v>-0.25915555555555553</v>
      </c>
      <c r="AE62" s="35">
        <f t="shared" si="7"/>
        <v>-0.24619777777777774</v>
      </c>
      <c r="AF62" s="35">
        <f t="shared" si="7"/>
        <v>-0.23323999999999995</v>
      </c>
      <c r="AG62" s="35">
        <f t="shared" si="7"/>
        <v>-0.22028222222222216</v>
      </c>
      <c r="AH62" s="35">
        <f t="shared" si="7"/>
        <v>-0.20732444444444437</v>
      </c>
      <c r="AI62" s="35">
        <f t="shared" si="7"/>
        <v>-0.19436666666666658</v>
      </c>
      <c r="AJ62" s="35">
        <f t="shared" si="7"/>
        <v>-0.18140888888888879</v>
      </c>
      <c r="AK62" s="35">
        <f t="shared" si="7"/>
        <v>-0.168451111111111</v>
      </c>
      <c r="AL62" s="35">
        <f t="shared" si="7"/>
        <v>-0.15549333333333321</v>
      </c>
      <c r="AM62" s="35">
        <f t="shared" si="7"/>
        <v>-0.14253555555555542</v>
      </c>
      <c r="AN62" s="35">
        <f t="shared" si="7"/>
        <v>-0.12957777777777763</v>
      </c>
      <c r="AO62" s="35">
        <f t="shared" si="7"/>
        <v>-0.11661999999999985</v>
      </c>
      <c r="AP62" s="35">
        <f t="shared" si="7"/>
        <v>-0.10366222222222207</v>
      </c>
      <c r="AQ62" s="35">
        <f t="shared" si="7"/>
        <v>-9.0704444444444296E-2</v>
      </c>
      <c r="AR62" s="35">
        <f t="shared" si="7"/>
        <v>-7.774666666666652E-2</v>
      </c>
      <c r="AS62" s="35">
        <f t="shared" si="7"/>
        <v>-6.4788888888888743E-2</v>
      </c>
      <c r="AT62" s="35">
        <f t="shared" si="7"/>
        <v>-5.1831111111110967E-2</v>
      </c>
      <c r="AU62" s="35">
        <f t="shared" si="7"/>
        <v>-3.887333333333319E-2</v>
      </c>
      <c r="AV62" s="35">
        <f t="shared" si="7"/>
        <v>-2.5915555555555414E-2</v>
      </c>
      <c r="AW62" s="35">
        <f t="shared" si="7"/>
        <v>-1.2957777777777638E-2</v>
      </c>
      <c r="AX62" s="35">
        <f t="shared" si="7"/>
        <v>1.3877787807814457E-16</v>
      </c>
      <c r="AY62" s="35">
        <f t="shared" si="7"/>
        <v>1.3877787807814457E-16</v>
      </c>
      <c r="AZ62" s="35">
        <f t="shared" si="7"/>
        <v>1.3877787807814457E-16</v>
      </c>
      <c r="BA62" s="35">
        <f t="shared" si="7"/>
        <v>1.3877787807814457E-16</v>
      </c>
      <c r="BB62" s="35">
        <f t="shared" si="7"/>
        <v>1.3877787807814457E-16</v>
      </c>
      <c r="BC62" s="35">
        <f t="shared" si="7"/>
        <v>1.3877787807814457E-16</v>
      </c>
      <c r="BD62" s="35">
        <f t="shared" si="7"/>
        <v>1.3877787807814457E-16</v>
      </c>
    </row>
    <row r="63" spans="1:56" ht="16.5" collapsed="1" x14ac:dyDescent="0.3">
      <c r="A63" s="114"/>
      <c r="B63" s="9" t="s">
        <v>8</v>
      </c>
      <c r="C63" s="11" t="s">
        <v>66</v>
      </c>
      <c r="D63" s="9" t="s">
        <v>39</v>
      </c>
      <c r="E63" s="35">
        <f>AVERAGE(E61:E62)*'Fixed data'!$C$3</f>
        <v>-1.2478339999999997E-2</v>
      </c>
      <c r="F63" s="35">
        <f>AVERAGE(F61:F62)*'Fixed data'!$C$3</f>
        <v>-2.4679383555555552E-2</v>
      </c>
      <c r="G63" s="35">
        <f>AVERAGE(G61:G62)*'Fixed data'!$C$3</f>
        <v>-2.412479066666667E-2</v>
      </c>
      <c r="H63" s="35">
        <f>AVERAGE(H61:H62)*'Fixed data'!$C$3</f>
        <v>-2.3570197777777777E-2</v>
      </c>
      <c r="I63" s="35">
        <f>AVERAGE(I61:I62)*'Fixed data'!$C$3</f>
        <v>-2.3015604888888895E-2</v>
      </c>
      <c r="J63" s="35">
        <f>AVERAGE(J61:J62)*'Fixed data'!$C$3</f>
        <v>-2.2461012000000002E-2</v>
      </c>
      <c r="K63" s="35">
        <f>AVERAGE(K61:K62)*'Fixed data'!$C$3</f>
        <v>-2.190641911111112E-2</v>
      </c>
      <c r="L63" s="35">
        <f>AVERAGE(L61:L62)*'Fixed data'!$C$3</f>
        <v>-2.1351826222222228E-2</v>
      </c>
      <c r="M63" s="35">
        <f>AVERAGE(M61:M62)*'Fixed data'!$C$3</f>
        <v>-2.0797233333333342E-2</v>
      </c>
      <c r="N63" s="35">
        <f>AVERAGE(N61:N62)*'Fixed data'!$C$3</f>
        <v>-2.0242640444444449E-2</v>
      </c>
      <c r="O63" s="35">
        <f>AVERAGE(O61:O62)*'Fixed data'!$C$3</f>
        <v>-1.9688047555555564E-2</v>
      </c>
      <c r="P63" s="35">
        <f>AVERAGE(P61:P62)*'Fixed data'!$C$3</f>
        <v>-1.9133454666666671E-2</v>
      </c>
      <c r="Q63" s="35">
        <f>AVERAGE(Q61:Q62)*'Fixed data'!$C$3</f>
        <v>-1.8578861777777785E-2</v>
      </c>
      <c r="R63" s="35">
        <f>AVERAGE(R61:R62)*'Fixed data'!$C$3</f>
        <v>-1.8024268888888893E-2</v>
      </c>
      <c r="S63" s="35">
        <f>AVERAGE(S61:S62)*'Fixed data'!$C$3</f>
        <v>-1.7469676000000007E-2</v>
      </c>
      <c r="T63" s="35">
        <f>AVERAGE(T61:T62)*'Fixed data'!$C$3</f>
        <v>-1.6915083111111114E-2</v>
      </c>
      <c r="U63" s="35">
        <f>AVERAGE(U61:U62)*'Fixed data'!$C$3</f>
        <v>-1.6360490222222225E-2</v>
      </c>
      <c r="V63" s="35">
        <f>AVERAGE(V61:V62)*'Fixed data'!$C$3</f>
        <v>-1.5805897333333336E-2</v>
      </c>
      <c r="W63" s="35">
        <f>AVERAGE(W61:W62)*'Fixed data'!$C$3</f>
        <v>-1.5251304444444449E-2</v>
      </c>
      <c r="X63" s="35">
        <f>AVERAGE(X61:X62)*'Fixed data'!$C$3</f>
        <v>-1.4696711555555556E-2</v>
      </c>
      <c r="Y63" s="35">
        <f>AVERAGE(Y61:Y62)*'Fixed data'!$C$3</f>
        <v>-1.4142118666666668E-2</v>
      </c>
      <c r="Z63" s="35">
        <f>AVERAGE(Z61:Z62)*'Fixed data'!$C$3</f>
        <v>-1.3587525777777778E-2</v>
      </c>
      <c r="AA63" s="35">
        <f>AVERAGE(AA61:AA62)*'Fixed data'!$C$3</f>
        <v>-1.303293288888889E-2</v>
      </c>
      <c r="AB63" s="35">
        <f>AVERAGE(AB61:AB62)*'Fixed data'!$C$3</f>
        <v>-1.2478339999999997E-2</v>
      </c>
      <c r="AC63" s="35">
        <f>AVERAGE(AC61:AC62)*'Fixed data'!$C$3</f>
        <v>-1.1923747111111112E-2</v>
      </c>
      <c r="AD63" s="35">
        <f>AVERAGE(AD61:AD62)*'Fixed data'!$C$3</f>
        <v>-1.1369154222222219E-2</v>
      </c>
      <c r="AE63" s="35">
        <f>AVERAGE(AE61:AE62)*'Fixed data'!$C$3</f>
        <v>-1.0814561333333332E-2</v>
      </c>
      <c r="AF63" s="35">
        <f>AVERAGE(AF61:AF62)*'Fixed data'!$C$3</f>
        <v>-1.0259968444444443E-2</v>
      </c>
      <c r="AG63" s="35">
        <f>AVERAGE(AG61:AG62)*'Fixed data'!$C$3</f>
        <v>-9.7053755555555517E-3</v>
      </c>
      <c r="AH63" s="35">
        <f>AVERAGE(AH61:AH62)*'Fixed data'!$C$3</f>
        <v>-9.1507826666666625E-3</v>
      </c>
      <c r="AI63" s="35">
        <f>AVERAGE(AI61:AI62)*'Fixed data'!$C$3</f>
        <v>-8.5961897777777733E-3</v>
      </c>
      <c r="AJ63" s="35">
        <f>AVERAGE(AJ61:AJ62)*'Fixed data'!$C$3</f>
        <v>-8.0415968888888842E-3</v>
      </c>
      <c r="AK63" s="35">
        <f>AVERAGE(AK61:AK62)*'Fixed data'!$C$3</f>
        <v>-7.487003999999995E-3</v>
      </c>
      <c r="AL63" s="35">
        <f>AVERAGE(AL61:AL62)*'Fixed data'!$C$3</f>
        <v>-6.9324111111111059E-3</v>
      </c>
      <c r="AM63" s="35">
        <f>AVERAGE(AM61:AM62)*'Fixed data'!$C$3</f>
        <v>-6.3778182222222158E-3</v>
      </c>
      <c r="AN63" s="35">
        <f>AVERAGE(AN61:AN62)*'Fixed data'!$C$3</f>
        <v>-5.8232253333333267E-3</v>
      </c>
      <c r="AO63" s="35">
        <f>AVERAGE(AO61:AO62)*'Fixed data'!$C$3</f>
        <v>-5.2686324444444375E-3</v>
      </c>
      <c r="AP63" s="35">
        <f>AVERAGE(AP61:AP62)*'Fixed data'!$C$3</f>
        <v>-4.7140395555555492E-3</v>
      </c>
      <c r="AQ63" s="35">
        <f>AVERAGE(AQ61:AQ62)*'Fixed data'!$C$3</f>
        <v>-4.15944666666666E-3</v>
      </c>
      <c r="AR63" s="35">
        <f>AVERAGE(AR61:AR62)*'Fixed data'!$C$3</f>
        <v>-3.6048537777777718E-3</v>
      </c>
      <c r="AS63" s="35">
        <f>AVERAGE(AS61:AS62)*'Fixed data'!$C$3</f>
        <v>-3.0502608888888822E-3</v>
      </c>
      <c r="AT63" s="35">
        <f>AVERAGE(AT61:AT62)*'Fixed data'!$C$3</f>
        <v>-2.4956679999999939E-3</v>
      </c>
      <c r="AU63" s="35">
        <f>AVERAGE(AU61:AU62)*'Fixed data'!$C$3</f>
        <v>-1.9410751111111049E-3</v>
      </c>
      <c r="AV63" s="35">
        <f>AVERAGE(AV61:AV62)*'Fixed data'!$C$3</f>
        <v>-1.386482222222216E-3</v>
      </c>
      <c r="AW63" s="35">
        <f>AVERAGE(AW61:AW62)*'Fixed data'!$C$3</f>
        <v>-8.3188933333332724E-4</v>
      </c>
      <c r="AX63" s="35">
        <f>AVERAGE(AX61:AX62)*'Fixed data'!$C$3</f>
        <v>-2.7729644444443846E-4</v>
      </c>
      <c r="AY63" s="35">
        <f>AVERAGE(AY61:AY62)*'Fixed data'!$C$3</f>
        <v>5.9396931817445874E-18</v>
      </c>
      <c r="AZ63" s="35">
        <f>AVERAGE(AZ61:AZ62)*'Fixed data'!$C$3</f>
        <v>5.9396931817445874E-18</v>
      </c>
      <c r="BA63" s="35">
        <f>AVERAGE(BA61:BA62)*'Fixed data'!$C$3</f>
        <v>5.9396931817445874E-18</v>
      </c>
      <c r="BB63" s="35">
        <f>AVERAGE(BB61:BB62)*'Fixed data'!$C$3</f>
        <v>5.9396931817445874E-18</v>
      </c>
      <c r="BC63" s="35">
        <f>AVERAGE(BC61:BC62)*'Fixed data'!$C$3</f>
        <v>5.9396931817445874E-18</v>
      </c>
      <c r="BD63" s="35">
        <f>AVERAGE(BD61:BD62)*'Fixed data'!$C$3</f>
        <v>5.9396931817445874E-18</v>
      </c>
    </row>
    <row r="64" spans="1:56" ht="15.75" thickBot="1" x14ac:dyDescent="0.35">
      <c r="A64" s="113"/>
      <c r="B64" s="12" t="s">
        <v>93</v>
      </c>
      <c r="C64" s="12" t="s">
        <v>44</v>
      </c>
      <c r="D64" s="12" t="s">
        <v>39</v>
      </c>
      <c r="E64" s="53">
        <f t="shared" ref="E64:BD64" si="8">E29+E60+E63</f>
        <v>-0.26237833999999999</v>
      </c>
      <c r="F64" s="53">
        <f t="shared" si="8"/>
        <v>-3.7637161333333329E-2</v>
      </c>
      <c r="G64" s="53">
        <f t="shared" si="8"/>
        <v>-3.708256844444445E-2</v>
      </c>
      <c r="H64" s="53">
        <f t="shared" si="8"/>
        <v>-3.652797555555555E-2</v>
      </c>
      <c r="I64" s="53">
        <f t="shared" si="8"/>
        <v>-3.5973382666666671E-2</v>
      </c>
      <c r="J64" s="53">
        <f t="shared" si="8"/>
        <v>-3.5418789777777779E-2</v>
      </c>
      <c r="K64" s="53">
        <f t="shared" si="8"/>
        <v>-3.4864196888888893E-2</v>
      </c>
      <c r="L64" s="53">
        <f t="shared" si="8"/>
        <v>-3.4309604000000007E-2</v>
      </c>
      <c r="M64" s="53">
        <f t="shared" si="8"/>
        <v>-3.3755011111111122E-2</v>
      </c>
      <c r="N64" s="53">
        <f t="shared" si="8"/>
        <v>-3.3200418222222222E-2</v>
      </c>
      <c r="O64" s="53">
        <f t="shared" si="8"/>
        <v>-3.2645825333333336E-2</v>
      </c>
      <c r="P64" s="53">
        <f t="shared" si="8"/>
        <v>-3.2091232444444451E-2</v>
      </c>
      <c r="Q64" s="53">
        <f t="shared" si="8"/>
        <v>-3.1536639555555565E-2</v>
      </c>
      <c r="R64" s="53">
        <f t="shared" si="8"/>
        <v>-3.0982046666666669E-2</v>
      </c>
      <c r="S64" s="53">
        <f t="shared" si="8"/>
        <v>-3.0427453777777783E-2</v>
      </c>
      <c r="T64" s="53">
        <f t="shared" si="8"/>
        <v>-2.9872860888888891E-2</v>
      </c>
      <c r="U64" s="53">
        <f t="shared" si="8"/>
        <v>-2.9318268000000001E-2</v>
      </c>
      <c r="V64" s="53">
        <f t="shared" si="8"/>
        <v>-2.8763675111111112E-2</v>
      </c>
      <c r="W64" s="53">
        <f t="shared" si="8"/>
        <v>-2.8209082222222223E-2</v>
      </c>
      <c r="X64" s="53">
        <f t="shared" si="8"/>
        <v>-2.7654489333333331E-2</v>
      </c>
      <c r="Y64" s="53">
        <f t="shared" si="8"/>
        <v>-2.7099896444444445E-2</v>
      </c>
      <c r="Z64" s="53">
        <f t="shared" si="8"/>
        <v>-2.6545303555555552E-2</v>
      </c>
      <c r="AA64" s="53">
        <f t="shared" si="8"/>
        <v>-2.5990710666666667E-2</v>
      </c>
      <c r="AB64" s="53">
        <f t="shared" si="8"/>
        <v>-2.5436117777777774E-2</v>
      </c>
      <c r="AC64" s="53">
        <f t="shared" si="8"/>
        <v>-2.4881524888888888E-2</v>
      </c>
      <c r="AD64" s="53">
        <f t="shared" si="8"/>
        <v>-2.4326931999999996E-2</v>
      </c>
      <c r="AE64" s="53">
        <f t="shared" si="8"/>
        <v>-2.377233911111111E-2</v>
      </c>
      <c r="AF64" s="53">
        <f t="shared" si="8"/>
        <v>-2.3217746222222217E-2</v>
      </c>
      <c r="AG64" s="53">
        <f t="shared" si="8"/>
        <v>-2.2663153333333328E-2</v>
      </c>
      <c r="AH64" s="53">
        <f t="shared" si="8"/>
        <v>-2.2108560444444439E-2</v>
      </c>
      <c r="AI64" s="53">
        <f t="shared" si="8"/>
        <v>-2.155396755555555E-2</v>
      </c>
      <c r="AJ64" s="53">
        <f t="shared" si="8"/>
        <v>-2.0999374666666661E-2</v>
      </c>
      <c r="AK64" s="53">
        <f t="shared" si="8"/>
        <v>-2.0444781777777771E-2</v>
      </c>
      <c r="AL64" s="53">
        <f t="shared" si="8"/>
        <v>-1.9890188888888882E-2</v>
      </c>
      <c r="AM64" s="53">
        <f t="shared" si="8"/>
        <v>-1.9335595999999993E-2</v>
      </c>
      <c r="AN64" s="53">
        <f t="shared" si="8"/>
        <v>-1.8781003111111104E-2</v>
      </c>
      <c r="AO64" s="53">
        <f t="shared" si="8"/>
        <v>-1.8226410222222215E-2</v>
      </c>
      <c r="AP64" s="53">
        <f t="shared" si="8"/>
        <v>-1.7671817333333326E-2</v>
      </c>
      <c r="AQ64" s="53">
        <f t="shared" si="8"/>
        <v>-1.7117224444444436E-2</v>
      </c>
      <c r="AR64" s="53">
        <f t="shared" si="8"/>
        <v>-1.6562631555555547E-2</v>
      </c>
      <c r="AS64" s="53">
        <f t="shared" si="8"/>
        <v>-1.6008038666666658E-2</v>
      </c>
      <c r="AT64" s="53">
        <f t="shared" si="8"/>
        <v>-1.5453445777777771E-2</v>
      </c>
      <c r="AU64" s="53">
        <f t="shared" si="8"/>
        <v>-1.4898852888888882E-2</v>
      </c>
      <c r="AV64" s="53">
        <f t="shared" si="8"/>
        <v>-1.4344259999999992E-2</v>
      </c>
      <c r="AW64" s="53">
        <f t="shared" si="8"/>
        <v>-1.3789667111111103E-2</v>
      </c>
      <c r="AX64" s="53">
        <f t="shared" si="8"/>
        <v>-1.3235074222222214E-2</v>
      </c>
      <c r="AY64" s="53">
        <f t="shared" si="8"/>
        <v>5.9396931817445874E-18</v>
      </c>
      <c r="AZ64" s="53">
        <f t="shared" si="8"/>
        <v>5.9396931817445874E-18</v>
      </c>
      <c r="BA64" s="53">
        <f t="shared" si="8"/>
        <v>5.9396931817445874E-18</v>
      </c>
      <c r="BB64" s="53">
        <f t="shared" si="8"/>
        <v>5.9396931817445874E-18</v>
      </c>
      <c r="BC64" s="53">
        <f t="shared" si="8"/>
        <v>5.9396931817445874E-18</v>
      </c>
      <c r="BD64" s="53">
        <f t="shared" si="8"/>
        <v>5.9396931817445874E-18</v>
      </c>
    </row>
    <row r="65" spans="1:56" ht="12.75" customHeight="1" x14ac:dyDescent="0.3">
      <c r="A65" s="175" t="s">
        <v>228</v>
      </c>
      <c r="B65" s="9" t="s">
        <v>35</v>
      </c>
      <c r="D65" s="4" t="s">
        <v>39</v>
      </c>
      <c r="E65" s="35">
        <f>'Fixed data'!$G$6*E86/1000000</f>
        <v>5.9316054852357698E-2</v>
      </c>
      <c r="F65" s="35">
        <f>'Fixed data'!$G$6*F86/1000000</f>
        <v>5.9316054852357698E-2</v>
      </c>
      <c r="G65" s="35">
        <f>'Fixed data'!$G$6*G86/1000000</f>
        <v>5.9316054852357698E-2</v>
      </c>
      <c r="H65" s="35">
        <f>'Fixed data'!$G$6*H86/1000000</f>
        <v>5.9316054852357698E-2</v>
      </c>
      <c r="I65" s="35">
        <f>'Fixed data'!$G$6*I86/1000000</f>
        <v>5.9316054852357698E-2</v>
      </c>
      <c r="J65" s="35">
        <f>'Fixed data'!$G$6*J86/1000000</f>
        <v>5.9316054852357698E-2</v>
      </c>
      <c r="K65" s="35">
        <f>'Fixed data'!$G$6*K86/1000000</f>
        <v>5.9316054852357698E-2</v>
      </c>
      <c r="L65" s="35">
        <f>'Fixed data'!$G$6*L86/1000000</f>
        <v>5.9316054852357698E-2</v>
      </c>
      <c r="M65" s="35">
        <f>'Fixed data'!$G$6*M86/1000000</f>
        <v>5.9316054852357698E-2</v>
      </c>
      <c r="N65" s="35">
        <f>'Fixed data'!$G$6*N86/1000000</f>
        <v>5.9316054852357698E-2</v>
      </c>
      <c r="O65" s="35">
        <f>'Fixed data'!$G$6*O86/1000000</f>
        <v>5.9316054852357698E-2</v>
      </c>
      <c r="P65" s="35">
        <f>'Fixed data'!$G$6*P86/1000000</f>
        <v>5.9316054852357698E-2</v>
      </c>
      <c r="Q65" s="35">
        <f>'Fixed data'!$G$6*Q86/1000000</f>
        <v>5.9316054852357698E-2</v>
      </c>
      <c r="R65" s="35">
        <f>'Fixed data'!$G$6*R86/1000000</f>
        <v>5.9316054852357698E-2</v>
      </c>
      <c r="S65" s="35">
        <f>'Fixed data'!$G$6*S86/1000000</f>
        <v>5.9316054852357698E-2</v>
      </c>
      <c r="T65" s="35">
        <f>'Fixed data'!$G$6*T86/1000000</f>
        <v>5.9316054852357698E-2</v>
      </c>
      <c r="U65" s="35">
        <f>'Fixed data'!$G$6*U86/1000000</f>
        <v>5.9316054852357698E-2</v>
      </c>
      <c r="V65" s="35">
        <f>'Fixed data'!$G$6*V86/1000000</f>
        <v>5.9316054852357698E-2</v>
      </c>
      <c r="W65" s="35">
        <f>'Fixed data'!$G$6*W86/1000000</f>
        <v>5.9316054852357698E-2</v>
      </c>
      <c r="X65" s="35">
        <f>'Fixed data'!$G$6*X86/1000000</f>
        <v>5.9316054852357698E-2</v>
      </c>
      <c r="Y65" s="35">
        <f>'Fixed data'!$G$6*Y86/1000000</f>
        <v>5.9316054852357698E-2</v>
      </c>
      <c r="Z65" s="35">
        <f>'Fixed data'!$G$6*Z86/1000000</f>
        <v>5.9316054852357698E-2</v>
      </c>
      <c r="AA65" s="35">
        <f>'Fixed data'!$G$6*AA86/1000000</f>
        <v>5.9316054852357698E-2</v>
      </c>
      <c r="AB65" s="35">
        <f>'Fixed data'!$G$6*AB86/1000000</f>
        <v>5.9316054852357698E-2</v>
      </c>
      <c r="AC65" s="35">
        <f>'Fixed data'!$G$6*AC86/1000000</f>
        <v>5.9316054852357698E-2</v>
      </c>
      <c r="AD65" s="35">
        <f>'Fixed data'!$G$6*AD86/1000000</f>
        <v>5.9316054852357698E-2</v>
      </c>
      <c r="AE65" s="35">
        <f>'Fixed data'!$G$6*AE86/1000000</f>
        <v>5.9316054852357698E-2</v>
      </c>
      <c r="AF65" s="35">
        <f>'Fixed data'!$G$6*AF86/1000000</f>
        <v>5.9316054852357698E-2</v>
      </c>
      <c r="AG65" s="35">
        <f>'Fixed data'!$G$6*AG86/1000000</f>
        <v>5.9316054852357698E-2</v>
      </c>
      <c r="AH65" s="35">
        <f>'Fixed data'!$G$6*AH86/1000000</f>
        <v>5.9316054852357698E-2</v>
      </c>
      <c r="AI65" s="35">
        <f>'Fixed data'!$G$6*AI86/1000000</f>
        <v>5.9316054852357698E-2</v>
      </c>
      <c r="AJ65" s="35">
        <f>'Fixed data'!$G$6*AJ86/1000000</f>
        <v>5.9316054852357698E-2</v>
      </c>
      <c r="AK65" s="35">
        <f>'Fixed data'!$G$6*AK86/1000000</f>
        <v>5.9316054852357698E-2</v>
      </c>
      <c r="AL65" s="35">
        <f>'Fixed data'!$G$6*AL86/1000000</f>
        <v>5.9316054852357698E-2</v>
      </c>
      <c r="AM65" s="35">
        <f>'Fixed data'!$G$6*AM86/1000000</f>
        <v>5.9316054852357698E-2</v>
      </c>
      <c r="AN65" s="35">
        <f>'Fixed data'!$G$6*AN86/1000000</f>
        <v>5.9316054852357698E-2</v>
      </c>
      <c r="AO65" s="35">
        <f>'Fixed data'!$G$6*AO86/1000000</f>
        <v>5.9316054852357698E-2</v>
      </c>
      <c r="AP65" s="35">
        <f>'Fixed data'!$G$6*AP86/1000000</f>
        <v>5.9316054852357698E-2</v>
      </c>
      <c r="AQ65" s="35">
        <f>'Fixed data'!$G$6*AQ86/1000000</f>
        <v>5.9316054852357698E-2</v>
      </c>
      <c r="AR65" s="35">
        <f>'Fixed data'!$G$6*AR86/1000000</f>
        <v>5.9316054852357698E-2</v>
      </c>
      <c r="AS65" s="35">
        <f>'Fixed data'!$G$6*AS86/1000000</f>
        <v>5.9316054852357698E-2</v>
      </c>
      <c r="AT65" s="35">
        <f>'Fixed data'!$G$6*AT86/1000000</f>
        <v>5.9316054852357698E-2</v>
      </c>
      <c r="AU65" s="35">
        <f>'Fixed data'!$G$6*AU86/1000000</f>
        <v>5.9316054852357698E-2</v>
      </c>
      <c r="AV65" s="35">
        <f>'Fixed data'!$G$6*AV86/1000000</f>
        <v>5.9316054852357698E-2</v>
      </c>
      <c r="AW65" s="35">
        <f>'Fixed data'!$G$6*AW86/1000000</f>
        <v>5.9316054852357698E-2</v>
      </c>
      <c r="AX65" s="35">
        <f>'Fixed data'!$G$6*AX86/1000000</f>
        <v>5.9316054852357698E-2</v>
      </c>
      <c r="AY65" s="35">
        <f>'Fixed data'!$G$6*AY86/1000000</f>
        <v>5.9316054852357698E-2</v>
      </c>
      <c r="AZ65" s="35">
        <f>'Fixed data'!$G$6*AZ86/1000000</f>
        <v>5.9316054852357698E-2</v>
      </c>
      <c r="BA65" s="35">
        <f>'Fixed data'!$G$6*BA86/1000000</f>
        <v>5.9316054852357698E-2</v>
      </c>
      <c r="BB65" s="35">
        <f>'Fixed data'!$G$6*BB86/1000000</f>
        <v>5.9316054852357698E-2</v>
      </c>
      <c r="BC65" s="35">
        <f>'Fixed data'!$G$6*BC86/1000000</f>
        <v>5.9316054852357698E-2</v>
      </c>
      <c r="BD65" s="35">
        <f>'Fixed data'!$G$6*BD86/1000000</f>
        <v>5.9316054852357698E-2</v>
      </c>
    </row>
    <row r="66" spans="1:56" ht="15" customHeight="1" x14ac:dyDescent="0.3">
      <c r="A66" s="176"/>
      <c r="B66" s="9" t="s">
        <v>200</v>
      </c>
      <c r="D66" s="4" t="s">
        <v>39</v>
      </c>
      <c r="E66" s="35">
        <f>E87*'Fixed data'!H$5/1000000</f>
        <v>4.4987097781773941E-3</v>
      </c>
      <c r="F66" s="35">
        <f>F87*'Fixed data'!I$5/1000000</f>
        <v>4.588770018216554E-3</v>
      </c>
      <c r="G66" s="35">
        <f>G87*'Fixed data'!J$5/1000000</f>
        <v>4.7347685373838183E-3</v>
      </c>
      <c r="H66" s="35">
        <f>H87*'Fixed data'!K$5/1000000</f>
        <v>4.8817396088857634E-3</v>
      </c>
      <c r="I66" s="35">
        <f>I87*'Fixed data'!L$5/1000000</f>
        <v>5.0338442119915302E-3</v>
      </c>
      <c r="J66" s="35">
        <f>J87*'Fixed data'!M$5/1000000</f>
        <v>8.6916341288909137E-3</v>
      </c>
      <c r="K66" s="35">
        <f>K87*'Fixed data'!N$5/1000000</f>
        <v>1.2091975090716805E-2</v>
      </c>
      <c r="L66" s="35">
        <f>L87*'Fixed data'!O$5/1000000</f>
        <v>1.5234867097469209E-2</v>
      </c>
      <c r="M66" s="35">
        <f>M87*'Fixed data'!P$5/1000000</f>
        <v>1.8120310149148118E-2</v>
      </c>
      <c r="N66" s="35">
        <f>N87*'Fixed data'!Q$5/1000000</f>
        <v>2.0748304245753545E-2</v>
      </c>
      <c r="O66" s="35">
        <f>O87*'Fixed data'!R$5/1000000</f>
        <v>2.3118849387285475E-2</v>
      </c>
      <c r="P66" s="35">
        <f>P87*'Fixed data'!S$5/1000000</f>
        <v>2.5231945573743916E-2</v>
      </c>
      <c r="Q66" s="35">
        <f>Q87*'Fixed data'!T$5/1000000</f>
        <v>2.708759280512886E-2</v>
      </c>
      <c r="R66" s="35">
        <f>R87*'Fixed data'!U$5/1000000</f>
        <v>2.8685791081440325E-2</v>
      </c>
      <c r="S66" s="35">
        <f>S87*'Fixed data'!V$5/1000000</f>
        <v>3.0026540402678298E-2</v>
      </c>
      <c r="T66" s="35">
        <f>T87*'Fixed data'!W$5/1000000</f>
        <v>3.0596128002383014E-2</v>
      </c>
      <c r="U66" s="35">
        <f>U87*'Fixed data'!X$5/1000000</f>
        <v>3.1552047960415081E-2</v>
      </c>
      <c r="V66" s="35">
        <f>V87*'Fixed data'!Y$5/1000000</f>
        <v>3.2239392257416684E-2</v>
      </c>
      <c r="W66" s="35">
        <f>W87*'Fixed data'!Z$5/1000000</f>
        <v>3.2658160893387821E-2</v>
      </c>
      <c r="X66" s="35">
        <f>X87*'Fixed data'!AA$5/1000000</f>
        <v>3.2808353868328491E-2</v>
      </c>
      <c r="Y66" s="35">
        <f>Y87*'Fixed data'!AB$5/1000000</f>
        <v>3.2689971182238695E-2</v>
      </c>
      <c r="Z66" s="35">
        <f>Z87*'Fixed data'!AC$5/1000000</f>
        <v>3.2040386714507714E-2</v>
      </c>
      <c r="AA66" s="35">
        <f>AA87*'Fixed data'!AD$5/1000000</f>
        <v>3.1404036682144872E-2</v>
      </c>
      <c r="AB66" s="35">
        <f>AB87*'Fixed data'!AE$5/1000000</f>
        <v>3.0499110988751563E-2</v>
      </c>
      <c r="AC66" s="35">
        <f>AC87*'Fixed data'!AF$5/1000000</f>
        <v>2.9325609634327787E-2</v>
      </c>
      <c r="AD66" s="35">
        <f>AD87*'Fixed data'!AG$5/1000000</f>
        <v>2.7883532618873552E-2</v>
      </c>
      <c r="AE66" s="35">
        <f>AE87*'Fixed data'!AH$5/1000000</f>
        <v>2.617287994238884E-2</v>
      </c>
      <c r="AF66" s="35">
        <f>AF87*'Fixed data'!AI$5/1000000</f>
        <v>2.4193651604873662E-2</v>
      </c>
      <c r="AG66" s="35">
        <f>AG87*'Fixed data'!AJ$5/1000000</f>
        <v>2.1945847606328017E-2</v>
      </c>
      <c r="AH66" s="35">
        <f>AH87*'Fixed data'!AK$5/1000000</f>
        <v>1.9429467946751905E-2</v>
      </c>
      <c r="AI66" s="35">
        <f>AI87*'Fixed data'!AL$5/1000000</f>
        <v>1.6554542287625623E-2</v>
      </c>
      <c r="AJ66" s="35">
        <f>AJ87*'Fixed data'!AM$5/1000000</f>
        <v>1.3520195281776471E-2</v>
      </c>
      <c r="AK66" s="35">
        <f>AK87*'Fixed data'!AN$5/1000000</f>
        <v>1.021727261489685E-2</v>
      </c>
      <c r="AL66" s="35">
        <f>AL87*'Fixed data'!AO$5/1000000</f>
        <v>6.6457742869867643E-3</v>
      </c>
      <c r="AM66" s="35">
        <f>AM87*'Fixed data'!AP$5/1000000</f>
        <v>2.805700298046142E-3</v>
      </c>
      <c r="AN66" s="35">
        <f>AN87*'Fixed data'!AQ$5/1000000</f>
        <v>2.9115757809912795E-3</v>
      </c>
      <c r="AO66" s="35">
        <f>AO87*'Fixed data'!AR$5/1000000</f>
        <v>3.0042168285682748E-3</v>
      </c>
      <c r="AP66" s="35">
        <f>AP87*'Fixed data'!AS$5/1000000</f>
        <v>3.0968578761452698E-3</v>
      </c>
      <c r="AQ66" s="35">
        <f>AQ87*'Fixed data'!AT$5/1000000</f>
        <v>3.1894989237222652E-3</v>
      </c>
      <c r="AR66" s="35">
        <f>AR87*'Fixed data'!AU$5/1000000</f>
        <v>3.2821399712992601E-3</v>
      </c>
      <c r="AS66" s="35">
        <f>AS87*'Fixed data'!AV$5/1000000</f>
        <v>3.388015454244398E-3</v>
      </c>
      <c r="AT66" s="35">
        <f>AT87*'Fixed data'!AW$5/1000000</f>
        <v>3.4674220664532508E-3</v>
      </c>
      <c r="AU66" s="35">
        <f>AU87*'Fixed data'!AX$5/1000000</f>
        <v>3.5600631140302466E-3</v>
      </c>
      <c r="AV66" s="35">
        <f>AV87*'Fixed data'!AY$5/1000000</f>
        <v>3.652704161607242E-3</v>
      </c>
      <c r="AW66" s="35">
        <f>AW87*'Fixed data'!AZ$5/1000000</f>
        <v>3.7321107738160944E-3</v>
      </c>
      <c r="AX66" s="35">
        <f>AX87*'Fixed data'!BA$5/1000000</f>
        <v>3.7982829506568055E-3</v>
      </c>
      <c r="AY66" s="35">
        <f>AY87*'Fixed data'!BB$5/1000000</f>
        <v>3.8644551274975166E-3</v>
      </c>
      <c r="AZ66" s="35">
        <f>AZ87*'Fixed data'!BC$5/1000000</f>
        <v>3.9306273043382273E-3</v>
      </c>
      <c r="BA66" s="35">
        <f>BA87*'Fixed data'!BD$5/1000000</f>
        <v>3.9835650458107958E-3</v>
      </c>
      <c r="BB66" s="35">
        <f>BB87*'Fixed data'!BE$5/1000000</f>
        <v>4.0365027872833652E-3</v>
      </c>
      <c r="BC66" s="35">
        <f>BC87*'Fixed data'!BF$5/1000000</f>
        <v>4.0894405287559337E-3</v>
      </c>
      <c r="BD66" s="35">
        <f>BD87*'Fixed data'!BG$5/1000000</f>
        <v>4.1291438348603606E-3</v>
      </c>
    </row>
    <row r="67" spans="1:56" ht="15" customHeight="1" x14ac:dyDescent="0.3">
      <c r="A67" s="176"/>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6"/>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6"/>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6"/>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6"/>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6"/>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6"/>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6"/>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6"/>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7"/>
      <c r="B76" s="13" t="s">
        <v>99</v>
      </c>
      <c r="C76" s="13"/>
      <c r="D76" s="13" t="s">
        <v>39</v>
      </c>
      <c r="E76" s="53">
        <f>SUM(E65:E75)</f>
        <v>6.3814764630535092E-2</v>
      </c>
      <c r="F76" s="53">
        <f t="shared" ref="F76:BD76" si="9">SUM(F65:F75)</f>
        <v>6.3904824870574251E-2</v>
      </c>
      <c r="G76" s="53">
        <f t="shared" si="9"/>
        <v>6.4050823389741524E-2</v>
      </c>
      <c r="H76" s="53">
        <f t="shared" si="9"/>
        <v>6.4197794461243463E-2</v>
      </c>
      <c r="I76" s="53">
        <f t="shared" si="9"/>
        <v>6.4349899064349222E-2</v>
      </c>
      <c r="J76" s="53">
        <f t="shared" si="9"/>
        <v>6.8007688981248607E-2</v>
      </c>
      <c r="K76" s="53">
        <f t="shared" si="9"/>
        <v>7.1408029943074505E-2</v>
      </c>
      <c r="L76" s="53">
        <f t="shared" si="9"/>
        <v>7.4550921949826904E-2</v>
      </c>
      <c r="M76" s="53">
        <f t="shared" si="9"/>
        <v>7.7436365001505816E-2</v>
      </c>
      <c r="N76" s="53">
        <f t="shared" si="9"/>
        <v>8.0064359098111243E-2</v>
      </c>
      <c r="O76" s="53">
        <f t="shared" si="9"/>
        <v>8.243490423964317E-2</v>
      </c>
      <c r="P76" s="53">
        <f t="shared" si="9"/>
        <v>8.454800042610161E-2</v>
      </c>
      <c r="Q76" s="53">
        <f t="shared" si="9"/>
        <v>8.6403647657486565E-2</v>
      </c>
      <c r="R76" s="53">
        <f t="shared" si="9"/>
        <v>8.800184593379802E-2</v>
      </c>
      <c r="S76" s="53">
        <f t="shared" si="9"/>
        <v>8.9342595255035989E-2</v>
      </c>
      <c r="T76" s="53">
        <f t="shared" si="9"/>
        <v>8.9912182854740716E-2</v>
      </c>
      <c r="U76" s="53">
        <f t="shared" si="9"/>
        <v>9.0868102812772772E-2</v>
      </c>
      <c r="V76" s="53">
        <f t="shared" si="9"/>
        <v>9.1555447109774382E-2</v>
      </c>
      <c r="W76" s="53">
        <f t="shared" si="9"/>
        <v>9.1974215745745519E-2</v>
      </c>
      <c r="X76" s="53">
        <f t="shared" si="9"/>
        <v>9.2124408720686196E-2</v>
      </c>
      <c r="Y76" s="53">
        <f t="shared" si="9"/>
        <v>9.20060260345964E-2</v>
      </c>
      <c r="Z76" s="53">
        <f t="shared" si="9"/>
        <v>9.1356441566865412E-2</v>
      </c>
      <c r="AA76" s="53">
        <f t="shared" si="9"/>
        <v>9.072009153450257E-2</v>
      </c>
      <c r="AB76" s="53">
        <f t="shared" si="9"/>
        <v>8.9815165841109268E-2</v>
      </c>
      <c r="AC76" s="53">
        <f t="shared" si="9"/>
        <v>8.8641664486685479E-2</v>
      </c>
      <c r="AD76" s="53">
        <f t="shared" si="9"/>
        <v>8.7199587471231244E-2</v>
      </c>
      <c r="AE76" s="53">
        <f t="shared" si="9"/>
        <v>8.5488934794746535E-2</v>
      </c>
      <c r="AF76" s="53">
        <f t="shared" si="9"/>
        <v>8.3509706457231353E-2</v>
      </c>
      <c r="AG76" s="53">
        <f t="shared" si="9"/>
        <v>8.1261902458685711E-2</v>
      </c>
      <c r="AH76" s="53">
        <f t="shared" si="9"/>
        <v>7.8745522799109596E-2</v>
      </c>
      <c r="AI76" s="53">
        <f t="shared" si="9"/>
        <v>7.5870597139983315E-2</v>
      </c>
      <c r="AJ76" s="53">
        <f t="shared" si="9"/>
        <v>7.2836250134134167E-2</v>
      </c>
      <c r="AK76" s="53">
        <f t="shared" si="9"/>
        <v>6.9533327467254546E-2</v>
      </c>
      <c r="AL76" s="53">
        <f t="shared" si="9"/>
        <v>6.5961829139344466E-2</v>
      </c>
      <c r="AM76" s="53">
        <f t="shared" si="9"/>
        <v>6.2121755150403843E-2</v>
      </c>
      <c r="AN76" s="53">
        <f t="shared" si="9"/>
        <v>6.2227630633348976E-2</v>
      </c>
      <c r="AO76" s="53">
        <f t="shared" si="9"/>
        <v>6.2320271680925972E-2</v>
      </c>
      <c r="AP76" s="53">
        <f t="shared" si="9"/>
        <v>6.2412912728502967E-2</v>
      </c>
      <c r="AQ76" s="53">
        <f t="shared" si="9"/>
        <v>6.250555377607997E-2</v>
      </c>
      <c r="AR76" s="53">
        <f t="shared" si="9"/>
        <v>6.2598194823656958E-2</v>
      </c>
      <c r="AS76" s="53">
        <f t="shared" si="9"/>
        <v>6.2704070306602092E-2</v>
      </c>
      <c r="AT76" s="53">
        <f t="shared" si="9"/>
        <v>6.2783476918810949E-2</v>
      </c>
      <c r="AU76" s="53">
        <f t="shared" si="9"/>
        <v>6.2876117966387951E-2</v>
      </c>
      <c r="AV76" s="53">
        <f t="shared" si="9"/>
        <v>6.2968759013964939E-2</v>
      </c>
      <c r="AW76" s="53">
        <f t="shared" si="9"/>
        <v>6.3048165626173797E-2</v>
      </c>
      <c r="AX76" s="53">
        <f t="shared" si="9"/>
        <v>6.3114337803014509E-2</v>
      </c>
      <c r="AY76" s="53">
        <f t="shared" si="9"/>
        <v>6.3180509979855221E-2</v>
      </c>
      <c r="AZ76" s="53">
        <f t="shared" si="9"/>
        <v>6.3246682156695933E-2</v>
      </c>
      <c r="BA76" s="53">
        <f t="shared" si="9"/>
        <v>6.3299619898168499E-2</v>
      </c>
      <c r="BB76" s="53">
        <f t="shared" si="9"/>
        <v>6.3352557639641066E-2</v>
      </c>
      <c r="BC76" s="53">
        <f t="shared" si="9"/>
        <v>6.3405495381113633E-2</v>
      </c>
      <c r="BD76" s="53">
        <f t="shared" si="9"/>
        <v>6.3445198687218055E-2</v>
      </c>
    </row>
    <row r="77" spans="1:56" x14ac:dyDescent="0.3">
      <c r="A77" s="75"/>
      <c r="B77" s="14" t="s">
        <v>16</v>
      </c>
      <c r="C77" s="14"/>
      <c r="D77" s="14" t="s">
        <v>39</v>
      </c>
      <c r="E77" s="54">
        <f>IF('Fixed data'!$G$19=FALSE,E64+E76,E64)</f>
        <v>-0.1985635753694649</v>
      </c>
      <c r="F77" s="54">
        <f>IF('Fixed data'!$G$19=FALSE,F64+F76,F64)</f>
        <v>2.6267663537240922E-2</v>
      </c>
      <c r="G77" s="54">
        <f>IF('Fixed data'!$G$19=FALSE,G64+G76,G64)</f>
        <v>2.6968254945297074E-2</v>
      </c>
      <c r="H77" s="54">
        <f>IF('Fixed data'!$G$19=FALSE,H64+H76,H64)</f>
        <v>2.7669818905687912E-2</v>
      </c>
      <c r="I77" s="54">
        <f>IF('Fixed data'!$G$19=FALSE,I64+I76,I64)</f>
        <v>2.8376516397682551E-2</v>
      </c>
      <c r="J77" s="54">
        <f>IF('Fixed data'!$G$19=FALSE,J64+J76,J64)</f>
        <v>3.2588899203470828E-2</v>
      </c>
      <c r="K77" s="54">
        <f>IF('Fixed data'!$G$19=FALSE,K64+K76,K64)</f>
        <v>3.6543833054185612E-2</v>
      </c>
      <c r="L77" s="54">
        <f>IF('Fixed data'!$G$19=FALSE,L64+L76,L64)</f>
        <v>4.0241317949826896E-2</v>
      </c>
      <c r="M77" s="54">
        <f>IF('Fixed data'!$G$19=FALSE,M64+M76,M64)</f>
        <v>4.3681353890394695E-2</v>
      </c>
      <c r="N77" s="54">
        <f>IF('Fixed data'!$G$19=FALSE,N64+N76,N64)</f>
        <v>4.6863940875889021E-2</v>
      </c>
      <c r="O77" s="54">
        <f>IF('Fixed data'!$G$19=FALSE,O64+O76,O64)</f>
        <v>4.9789078906309833E-2</v>
      </c>
      <c r="P77" s="54">
        <f>IF('Fixed data'!$G$19=FALSE,P64+P76,P64)</f>
        <v>5.245676798165716E-2</v>
      </c>
      <c r="Q77" s="54">
        <f>IF('Fixed data'!$G$19=FALSE,Q64+Q76,Q64)</f>
        <v>5.4867008101931E-2</v>
      </c>
      <c r="R77" s="54">
        <f>IF('Fixed data'!$G$19=FALSE,R64+R76,R64)</f>
        <v>5.7019799267131355E-2</v>
      </c>
      <c r="S77" s="54">
        <f>IF('Fixed data'!$G$19=FALSE,S64+S76,S64)</f>
        <v>5.8915141477258209E-2</v>
      </c>
      <c r="T77" s="54">
        <f>IF('Fixed data'!$G$19=FALSE,T64+T76,T64)</f>
        <v>6.0039321965851822E-2</v>
      </c>
      <c r="U77" s="54">
        <f>IF('Fixed data'!$G$19=FALSE,U64+U76,U64)</f>
        <v>6.154983481277277E-2</v>
      </c>
      <c r="V77" s="54">
        <f>IF('Fixed data'!$G$19=FALSE,V64+V76,V64)</f>
        <v>6.2791771998663273E-2</v>
      </c>
      <c r="W77" s="54">
        <f>IF('Fixed data'!$G$19=FALSE,W64+W76,W64)</f>
        <v>6.3765133523523296E-2</v>
      </c>
      <c r="X77" s="54">
        <f>IF('Fixed data'!$G$19=FALSE,X64+X76,X64)</f>
        <v>6.4469919387352859E-2</v>
      </c>
      <c r="Y77" s="54">
        <f>IF('Fixed data'!$G$19=FALSE,Y64+Y76,Y64)</f>
        <v>6.4906129590151962E-2</v>
      </c>
      <c r="Z77" s="54">
        <f>IF('Fixed data'!$G$19=FALSE,Z64+Z76,Z64)</f>
        <v>6.481113801130986E-2</v>
      </c>
      <c r="AA77" s="54">
        <f>IF('Fixed data'!$G$19=FALSE,AA64+AA76,AA64)</f>
        <v>6.4729380867835903E-2</v>
      </c>
      <c r="AB77" s="54">
        <f>IF('Fixed data'!$G$19=FALSE,AB64+AB76,AB64)</f>
        <v>6.4379048063331501E-2</v>
      </c>
      <c r="AC77" s="54">
        <f>IF('Fixed data'!$G$19=FALSE,AC64+AC76,AC64)</f>
        <v>6.3760139597796583E-2</v>
      </c>
      <c r="AD77" s="54">
        <f>IF('Fixed data'!$G$19=FALSE,AD64+AD76,AD64)</f>
        <v>6.2872655471231248E-2</v>
      </c>
      <c r="AE77" s="54">
        <f>IF('Fixed data'!$G$19=FALSE,AE64+AE76,AE64)</f>
        <v>6.1716595683635425E-2</v>
      </c>
      <c r="AF77" s="54">
        <f>IF('Fixed data'!$G$19=FALSE,AF64+AF76,AF64)</f>
        <v>6.0291960235009136E-2</v>
      </c>
      <c r="AG77" s="54">
        <f>IF('Fixed data'!$G$19=FALSE,AG64+AG76,AG64)</f>
        <v>5.8598749125352387E-2</v>
      </c>
      <c r="AH77" s="54">
        <f>IF('Fixed data'!$G$19=FALSE,AH64+AH76,AH64)</f>
        <v>5.6636962354665157E-2</v>
      </c>
      <c r="AI77" s="54">
        <f>IF('Fixed data'!$G$19=FALSE,AI64+AI76,AI64)</f>
        <v>5.4316629584427761E-2</v>
      </c>
      <c r="AJ77" s="54">
        <f>IF('Fixed data'!$G$19=FALSE,AJ64+AJ76,AJ64)</f>
        <v>5.1836875467467507E-2</v>
      </c>
      <c r="AK77" s="54">
        <f>IF('Fixed data'!$G$19=FALSE,AK64+AK76,AK64)</f>
        <v>4.9088545689476779E-2</v>
      </c>
      <c r="AL77" s="54">
        <f>IF('Fixed data'!$G$19=FALSE,AL64+AL76,AL64)</f>
        <v>4.6071640250455584E-2</v>
      </c>
      <c r="AM77" s="54">
        <f>IF('Fixed data'!$G$19=FALSE,AM64+AM76,AM64)</f>
        <v>4.2786159150403846E-2</v>
      </c>
      <c r="AN77" s="54">
        <f>IF('Fixed data'!$G$19=FALSE,AN64+AN76,AN64)</f>
        <v>4.3446627522237873E-2</v>
      </c>
      <c r="AO77" s="54">
        <f>IF('Fixed data'!$G$19=FALSE,AO64+AO76,AO64)</f>
        <v>4.4093861458703754E-2</v>
      </c>
      <c r="AP77" s="54">
        <f>IF('Fixed data'!$G$19=FALSE,AP64+AP76,AP64)</f>
        <v>4.4741095395169642E-2</v>
      </c>
      <c r="AQ77" s="54">
        <f>IF('Fixed data'!$G$19=FALSE,AQ64+AQ76,AQ64)</f>
        <v>4.538832933163553E-2</v>
      </c>
      <c r="AR77" s="54">
        <f>IF('Fixed data'!$G$19=FALSE,AR64+AR76,AR64)</f>
        <v>4.6035563268101411E-2</v>
      </c>
      <c r="AS77" s="54">
        <f>IF('Fixed data'!$G$19=FALSE,AS64+AS76,AS64)</f>
        <v>4.6696031639935437E-2</v>
      </c>
      <c r="AT77" s="54">
        <f>IF('Fixed data'!$G$19=FALSE,AT64+AT76,AT64)</f>
        <v>4.733003114103318E-2</v>
      </c>
      <c r="AU77" s="54">
        <f>IF('Fixed data'!$G$19=FALSE,AU64+AU76,AU64)</f>
        <v>4.7977265077499068E-2</v>
      </c>
      <c r="AV77" s="54">
        <f>IF('Fixed data'!$G$19=FALSE,AV64+AV76,AV64)</f>
        <v>4.8624499013964949E-2</v>
      </c>
      <c r="AW77" s="54">
        <f>IF('Fixed data'!$G$19=FALSE,AW64+AW76,AW64)</f>
        <v>4.9258498515062692E-2</v>
      </c>
      <c r="AX77" s="54">
        <f>IF('Fixed data'!$G$19=FALSE,AX64+AX76,AX64)</f>
        <v>4.9879263580792296E-2</v>
      </c>
      <c r="AY77" s="54">
        <f>IF('Fixed data'!$G$19=FALSE,AY64+AY76,AY64)</f>
        <v>6.3180509979855221E-2</v>
      </c>
      <c r="AZ77" s="54">
        <f>IF('Fixed data'!$G$19=FALSE,AZ64+AZ76,AZ64)</f>
        <v>6.3246682156695933E-2</v>
      </c>
      <c r="BA77" s="54">
        <f>IF('Fixed data'!$G$19=FALSE,BA64+BA76,BA64)</f>
        <v>6.3299619898168499E-2</v>
      </c>
      <c r="BB77" s="54">
        <f>IF('Fixed data'!$G$19=FALSE,BB64+BB76,BB64)</f>
        <v>6.3352557639641066E-2</v>
      </c>
      <c r="BC77" s="54">
        <f>IF('Fixed data'!$G$19=FALSE,BC64+BC76,BC64)</f>
        <v>6.3405495381113633E-2</v>
      </c>
      <c r="BD77" s="54">
        <f>IF('Fixed data'!$G$19=FALSE,BD64+BD76,BD64)</f>
        <v>6.3445198687218055E-2</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-0.19184886509127044</v>
      </c>
      <c r="F80" s="55">
        <f t="shared" ref="F80:BD80" si="10">F77*F78</f>
        <v>2.4521144985638801E-2</v>
      </c>
      <c r="G80" s="55">
        <f t="shared" si="10"/>
        <v>2.4323820832506268E-2</v>
      </c>
      <c r="H80" s="55">
        <f t="shared" si="10"/>
        <v>2.4112648627188749E-2</v>
      </c>
      <c r="I80" s="55">
        <f t="shared" si="10"/>
        <v>2.389226537576962E-2</v>
      </c>
      <c r="J80" s="55">
        <f t="shared" si="10"/>
        <v>2.6511090499303933E-2</v>
      </c>
      <c r="K80" s="55">
        <f t="shared" si="10"/>
        <v>2.8723122449328453E-2</v>
      </c>
      <c r="L80" s="55">
        <f t="shared" si="10"/>
        <v>3.0559721888470982E-2</v>
      </c>
      <c r="M80" s="55">
        <f t="shared" si="10"/>
        <v>3.2050362256557885E-2</v>
      </c>
      <c r="N80" s="55">
        <f t="shared" si="10"/>
        <v>3.3222729371500143E-2</v>
      </c>
      <c r="O80" s="55">
        <f t="shared" si="10"/>
        <v>3.410281618740426E-2</v>
      </c>
      <c r="P80" s="55">
        <f t="shared" si="10"/>
        <v>3.4715012932488652E-2</v>
      </c>
      <c r="Q80" s="55">
        <f t="shared" si="10"/>
        <v>3.5082192839567407E-2</v>
      </c>
      <c r="R80" s="55">
        <f t="shared" si="10"/>
        <v>3.5225793672464936E-2</v>
      </c>
      <c r="S80" s="55">
        <f t="shared" si="10"/>
        <v>3.5165895242728562E-2</v>
      </c>
      <c r="T80" s="55">
        <f t="shared" si="10"/>
        <v>3.4625031913054244E-2</v>
      </c>
      <c r="U80" s="55">
        <f t="shared" si="10"/>
        <v>3.429580058125091E-2</v>
      </c>
      <c r="V80" s="55">
        <f t="shared" si="10"/>
        <v>3.3804649927584002E-2</v>
      </c>
      <c r="W80" s="55">
        <f t="shared" si="10"/>
        <v>3.316779705053341E-2</v>
      </c>
      <c r="X80" s="55">
        <f t="shared" si="10"/>
        <v>3.2400382056143498E-2</v>
      </c>
      <c r="Y80" s="55">
        <f t="shared" si="10"/>
        <v>3.1516527944455419E-2</v>
      </c>
      <c r="Z80" s="55">
        <f t="shared" si="10"/>
        <v>3.0406186278024702E-2</v>
      </c>
      <c r="AA80" s="55">
        <f t="shared" si="10"/>
        <v>2.9340898417966263E-2</v>
      </c>
      <c r="AB80" s="55">
        <f t="shared" si="10"/>
        <v>2.819526337266896E-2</v>
      </c>
      <c r="AC80" s="55">
        <f t="shared" si="10"/>
        <v>2.697991110624182E-2</v>
      </c>
      <c r="AD80" s="55">
        <f t="shared" si="10"/>
        <v>2.5704710019382411E-2</v>
      </c>
      <c r="AE80" s="55">
        <f t="shared" si="10"/>
        <v>2.4378810848816559E-2</v>
      </c>
      <c r="AF80" s="55">
        <f t="shared" si="10"/>
        <v>2.3010688314761774E-2</v>
      </c>
      <c r="AG80" s="55">
        <f t="shared" si="10"/>
        <v>2.1608180623721832E-2</v>
      </c>
      <c r="AH80" s="55">
        <f t="shared" si="10"/>
        <v>2.0178526929062534E-2</v>
      </c>
      <c r="AI80" s="55">
        <f t="shared" si="10"/>
        <v>2.1725953602246825E-2</v>
      </c>
      <c r="AJ80" s="55">
        <f t="shared" si="10"/>
        <v>2.0130178477963567E-2</v>
      </c>
      <c r="AK80" s="55">
        <f t="shared" si="10"/>
        <v>1.8507670138978975E-2</v>
      </c>
      <c r="AL80" s="55">
        <f t="shared" si="10"/>
        <v>1.6864288936456948E-2</v>
      </c>
      <c r="AM80" s="55">
        <f t="shared" si="10"/>
        <v>1.5205490618040942E-2</v>
      </c>
      <c r="AN80" s="55">
        <f t="shared" si="10"/>
        <v>1.4990495254532322E-2</v>
      </c>
      <c r="AO80" s="55">
        <f t="shared" si="10"/>
        <v>1.4770691212825373E-2</v>
      </c>
      <c r="AP80" s="55">
        <f t="shared" si="10"/>
        <v>1.4550974308500279E-2</v>
      </c>
      <c r="AQ80" s="55">
        <f t="shared" si="10"/>
        <v>1.4331525933344516E-2</v>
      </c>
      <c r="AR80" s="55">
        <f t="shared" si="10"/>
        <v>1.4112516838711875E-2</v>
      </c>
      <c r="AS80" s="55">
        <f t="shared" si="10"/>
        <v>1.3898046540011975E-2</v>
      </c>
      <c r="AT80" s="55">
        <f t="shared" si="10"/>
        <v>1.3676449071845627E-2</v>
      </c>
      <c r="AU80" s="55">
        <f t="shared" si="10"/>
        <v>1.345968280377954E-2</v>
      </c>
      <c r="AV80" s="55">
        <f t="shared" si="10"/>
        <v>1.324394146850808E-2</v>
      </c>
      <c r="AW80" s="55">
        <f t="shared" si="10"/>
        <v>1.3025849556030976E-2</v>
      </c>
      <c r="AX80" s="55">
        <f t="shared" si="10"/>
        <v>1.2805828947275357E-2</v>
      </c>
      <c r="AY80" s="55">
        <f t="shared" si="10"/>
        <v>1.5748295888222172E-2</v>
      </c>
      <c r="AZ80" s="55">
        <f t="shared" si="10"/>
        <v>1.5305621245919764E-2</v>
      </c>
      <c r="BA80" s="55">
        <f t="shared" si="10"/>
        <v>1.4872264190175798E-2</v>
      </c>
      <c r="BB80" s="55">
        <f t="shared" si="10"/>
        <v>1.4451166920390593E-2</v>
      </c>
      <c r="BC80" s="55">
        <f t="shared" si="10"/>
        <v>1.4041982906804432E-2</v>
      </c>
      <c r="BD80" s="55">
        <f t="shared" si="10"/>
        <v>1.3641529832427226E-2</v>
      </c>
    </row>
    <row r="81" spans="1:56" x14ac:dyDescent="0.3">
      <c r="A81" s="75"/>
      <c r="B81" s="15" t="s">
        <v>18</v>
      </c>
      <c r="C81" s="15"/>
      <c r="D81" s="14" t="s">
        <v>39</v>
      </c>
      <c r="E81" s="56">
        <f>+E80</f>
        <v>-0.19184886509127044</v>
      </c>
      <c r="F81" s="56">
        <f t="shared" ref="F81:BD81" si="11">+E81+F80</f>
        <v>-0.16732772010563163</v>
      </c>
      <c r="G81" s="56">
        <f t="shared" si="11"/>
        <v>-0.14300389927312535</v>
      </c>
      <c r="H81" s="56">
        <f t="shared" si="11"/>
        <v>-0.1188912506459366</v>
      </c>
      <c r="I81" s="56">
        <f t="shared" si="11"/>
        <v>-9.499898527016698E-2</v>
      </c>
      <c r="J81" s="56">
        <f t="shared" si="11"/>
        <v>-6.8487894770863048E-2</v>
      </c>
      <c r="K81" s="56">
        <f t="shared" si="11"/>
        <v>-3.9764772321534594E-2</v>
      </c>
      <c r="L81" s="56">
        <f t="shared" si="11"/>
        <v>-9.2050504330636121E-3</v>
      </c>
      <c r="M81" s="56">
        <f t="shared" si="11"/>
        <v>2.2845311823494273E-2</v>
      </c>
      <c r="N81" s="56">
        <f t="shared" si="11"/>
        <v>5.6068041194994415E-2</v>
      </c>
      <c r="O81" s="56">
        <f t="shared" si="11"/>
        <v>9.0170857382398675E-2</v>
      </c>
      <c r="P81" s="56">
        <f t="shared" si="11"/>
        <v>0.12488587031488732</v>
      </c>
      <c r="Q81" s="56">
        <f t="shared" si="11"/>
        <v>0.15996806315445472</v>
      </c>
      <c r="R81" s="56">
        <f t="shared" si="11"/>
        <v>0.19519385682691964</v>
      </c>
      <c r="S81" s="56">
        <f t="shared" si="11"/>
        <v>0.2303597520696482</v>
      </c>
      <c r="T81" s="56">
        <f t="shared" si="11"/>
        <v>0.26498478398270242</v>
      </c>
      <c r="U81" s="56">
        <f t="shared" si="11"/>
        <v>0.29928058456395334</v>
      </c>
      <c r="V81" s="56">
        <f t="shared" si="11"/>
        <v>0.33308523449153737</v>
      </c>
      <c r="W81" s="56">
        <f t="shared" si="11"/>
        <v>0.36625303154207078</v>
      </c>
      <c r="X81" s="56">
        <f t="shared" si="11"/>
        <v>0.39865341359821427</v>
      </c>
      <c r="Y81" s="56">
        <f t="shared" si="11"/>
        <v>0.43016994154266969</v>
      </c>
      <c r="Z81" s="56">
        <f t="shared" si="11"/>
        <v>0.4605761278206944</v>
      </c>
      <c r="AA81" s="56">
        <f t="shared" si="11"/>
        <v>0.48991702623866068</v>
      </c>
      <c r="AB81" s="56">
        <f t="shared" si="11"/>
        <v>0.5181122896113296</v>
      </c>
      <c r="AC81" s="56">
        <f t="shared" si="11"/>
        <v>0.54509220071757147</v>
      </c>
      <c r="AD81" s="56">
        <f t="shared" si="11"/>
        <v>0.57079691073695393</v>
      </c>
      <c r="AE81" s="56">
        <f t="shared" si="11"/>
        <v>0.59517572158577048</v>
      </c>
      <c r="AF81" s="56">
        <f t="shared" si="11"/>
        <v>0.61818640990053231</v>
      </c>
      <c r="AG81" s="56">
        <f t="shared" si="11"/>
        <v>0.63979459052425414</v>
      </c>
      <c r="AH81" s="56">
        <f t="shared" si="11"/>
        <v>0.65997311745331666</v>
      </c>
      <c r="AI81" s="56">
        <f t="shared" si="11"/>
        <v>0.68169907105556349</v>
      </c>
      <c r="AJ81" s="56">
        <f t="shared" si="11"/>
        <v>0.7018292495335271</v>
      </c>
      <c r="AK81" s="56">
        <f t="shared" si="11"/>
        <v>0.72033691967250613</v>
      </c>
      <c r="AL81" s="56">
        <f t="shared" si="11"/>
        <v>0.7372012086089631</v>
      </c>
      <c r="AM81" s="56">
        <f t="shared" si="11"/>
        <v>0.75240669922700409</v>
      </c>
      <c r="AN81" s="56">
        <f t="shared" si="11"/>
        <v>0.76739719448153643</v>
      </c>
      <c r="AO81" s="56">
        <f t="shared" si="11"/>
        <v>0.7821678856943618</v>
      </c>
      <c r="AP81" s="56">
        <f t="shared" si="11"/>
        <v>0.79671886000286207</v>
      </c>
      <c r="AQ81" s="56">
        <f t="shared" si="11"/>
        <v>0.8110503859362066</v>
      </c>
      <c r="AR81" s="56">
        <f t="shared" si="11"/>
        <v>0.82516290277491844</v>
      </c>
      <c r="AS81" s="56">
        <f t="shared" si="11"/>
        <v>0.83906094931493036</v>
      </c>
      <c r="AT81" s="56">
        <f t="shared" si="11"/>
        <v>0.85273739838677598</v>
      </c>
      <c r="AU81" s="56">
        <f t="shared" si="11"/>
        <v>0.8661970811905555</v>
      </c>
      <c r="AV81" s="56">
        <f t="shared" si="11"/>
        <v>0.87944102265906354</v>
      </c>
      <c r="AW81" s="56">
        <f t="shared" si="11"/>
        <v>0.89246687221509446</v>
      </c>
      <c r="AX81" s="56">
        <f t="shared" si="11"/>
        <v>0.9052727011623698</v>
      </c>
      <c r="AY81" s="56">
        <f t="shared" si="11"/>
        <v>0.92102099705059193</v>
      </c>
      <c r="AZ81" s="56">
        <f t="shared" si="11"/>
        <v>0.93632661829651165</v>
      </c>
      <c r="BA81" s="56">
        <f t="shared" si="11"/>
        <v>0.95119888248668749</v>
      </c>
      <c r="BB81" s="56">
        <f t="shared" si="11"/>
        <v>0.9656500494070781</v>
      </c>
      <c r="BC81" s="56">
        <f t="shared" si="11"/>
        <v>0.97969203231388258</v>
      </c>
      <c r="BD81" s="56">
        <f t="shared" si="11"/>
        <v>0.99333356214630986</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8" t="s">
        <v>298</v>
      </c>
      <c r="B86" s="4" t="s">
        <v>210</v>
      </c>
      <c r="D86" s="4" t="s">
        <v>86</v>
      </c>
      <c r="E86" s="44">
        <v>1225</v>
      </c>
      <c r="F86" s="44">
        <v>1225</v>
      </c>
      <c r="G86" s="44">
        <v>1225</v>
      </c>
      <c r="H86" s="44">
        <v>1225</v>
      </c>
      <c r="I86" s="44">
        <v>1225</v>
      </c>
      <c r="J86" s="44">
        <v>1225</v>
      </c>
      <c r="K86" s="44">
        <v>1225</v>
      </c>
      <c r="L86" s="44">
        <v>1225</v>
      </c>
      <c r="M86" s="44">
        <v>1225</v>
      </c>
      <c r="N86" s="44">
        <v>1225</v>
      </c>
      <c r="O86" s="44">
        <v>1225</v>
      </c>
      <c r="P86" s="44">
        <v>1225</v>
      </c>
      <c r="Q86" s="44">
        <v>1225</v>
      </c>
      <c r="R86" s="44">
        <v>1225</v>
      </c>
      <c r="S86" s="44">
        <v>1225</v>
      </c>
      <c r="T86" s="44">
        <v>1225</v>
      </c>
      <c r="U86" s="44">
        <v>1225</v>
      </c>
      <c r="V86" s="44">
        <v>1225</v>
      </c>
      <c r="W86" s="44">
        <v>1225</v>
      </c>
      <c r="X86" s="44">
        <v>1225</v>
      </c>
      <c r="Y86" s="44">
        <v>1225</v>
      </c>
      <c r="Z86" s="44">
        <v>1225</v>
      </c>
      <c r="AA86" s="44">
        <v>1225</v>
      </c>
      <c r="AB86" s="44">
        <v>1225</v>
      </c>
      <c r="AC86" s="44">
        <v>1225</v>
      </c>
      <c r="AD86" s="44">
        <v>1225</v>
      </c>
      <c r="AE86" s="44">
        <v>1225</v>
      </c>
      <c r="AF86" s="44">
        <v>1225</v>
      </c>
      <c r="AG86" s="44">
        <v>1225</v>
      </c>
      <c r="AH86" s="44">
        <v>1225</v>
      </c>
      <c r="AI86" s="44">
        <v>1225</v>
      </c>
      <c r="AJ86" s="44">
        <v>1225</v>
      </c>
      <c r="AK86" s="44">
        <v>1225</v>
      </c>
      <c r="AL86" s="44">
        <v>1225</v>
      </c>
      <c r="AM86" s="44">
        <v>1225</v>
      </c>
      <c r="AN86" s="44">
        <v>1225</v>
      </c>
      <c r="AO86" s="44">
        <v>1225</v>
      </c>
      <c r="AP86" s="44">
        <v>1225</v>
      </c>
      <c r="AQ86" s="44">
        <v>1225</v>
      </c>
      <c r="AR86" s="44">
        <v>1225</v>
      </c>
      <c r="AS86" s="44">
        <v>1225</v>
      </c>
      <c r="AT86" s="44">
        <v>1225</v>
      </c>
      <c r="AU86" s="44">
        <v>1225</v>
      </c>
      <c r="AV86" s="44">
        <v>1225</v>
      </c>
      <c r="AW86" s="44">
        <v>1225</v>
      </c>
      <c r="AX86" s="44">
        <v>1225</v>
      </c>
      <c r="AY86" s="44">
        <v>1225</v>
      </c>
      <c r="AZ86" s="44">
        <v>1225</v>
      </c>
      <c r="BA86" s="44">
        <v>1225</v>
      </c>
      <c r="BB86" s="44">
        <v>1225</v>
      </c>
      <c r="BC86" s="44">
        <v>1225</v>
      </c>
      <c r="BD86" s="44">
        <v>1225</v>
      </c>
    </row>
    <row r="87" spans="1:56" x14ac:dyDescent="0.3">
      <c r="A87" s="178"/>
      <c r="B87" s="4" t="s">
        <v>211</v>
      </c>
      <c r="D87" s="4" t="s">
        <v>88</v>
      </c>
      <c r="E87" s="35">
        <f>E86*'Fixed data'!H$12</f>
        <v>615.98757500000011</v>
      </c>
      <c r="F87" s="35">
        <f>F86*'Fixed data'!I$12</f>
        <v>598.23058750000018</v>
      </c>
      <c r="G87" s="35">
        <f>G86*'Fixed data'!J$12</f>
        <v>580.47360000000015</v>
      </c>
      <c r="H87" s="35">
        <f>H86*'Fixed data'!K$12</f>
        <v>562.71661250000011</v>
      </c>
      <c r="I87" s="35">
        <f>I86*'Fixed data'!L$12</f>
        <v>544.95962500000019</v>
      </c>
      <c r="J87" s="35">
        <f>J86*'Fixed data'!M$12</f>
        <v>527.20263750000015</v>
      </c>
      <c r="K87" s="35">
        <f>K86*'Fixed data'!N$12</f>
        <v>509.44565000000017</v>
      </c>
      <c r="L87" s="35">
        <f>L86*'Fixed data'!O$12</f>
        <v>491.68866250000019</v>
      </c>
      <c r="M87" s="35">
        <f>M86*'Fixed data'!P$12</f>
        <v>473.93167500000015</v>
      </c>
      <c r="N87" s="35">
        <f>N86*'Fixed data'!Q$12</f>
        <v>456.17468750000018</v>
      </c>
      <c r="O87" s="35">
        <f>O86*'Fixed data'!R$12</f>
        <v>438.4177000000002</v>
      </c>
      <c r="P87" s="35">
        <f>P86*'Fixed data'!S$12</f>
        <v>420.66071250000022</v>
      </c>
      <c r="Q87" s="35">
        <f>Q86*'Fixed data'!T$12</f>
        <v>402.90372500000018</v>
      </c>
      <c r="R87" s="35">
        <f>R86*'Fixed data'!U$12</f>
        <v>385.1467375000002</v>
      </c>
      <c r="S87" s="35">
        <f>S86*'Fixed data'!V$12</f>
        <v>367.38975000000022</v>
      </c>
      <c r="T87" s="35">
        <f>T86*'Fixed data'!W$12</f>
        <v>349.63276250000024</v>
      </c>
      <c r="U87" s="35">
        <f>U86*'Fixed data'!X$12</f>
        <v>331.8757750000002</v>
      </c>
      <c r="V87" s="35">
        <f>V86*'Fixed data'!Y$12</f>
        <v>314.11878750000022</v>
      </c>
      <c r="W87" s="35">
        <f>W86*'Fixed data'!Z$12</f>
        <v>296.3618000000003</v>
      </c>
      <c r="X87" s="35">
        <f>X86*'Fixed data'!AA$12</f>
        <v>278.60481250000026</v>
      </c>
      <c r="Y87" s="35">
        <f>Y86*'Fixed data'!AB$12</f>
        <v>260.84782500000028</v>
      </c>
      <c r="Z87" s="35">
        <f>Z86*'Fixed data'!AC$12</f>
        <v>243.0908375000003</v>
      </c>
      <c r="AA87" s="35">
        <f>AA86*'Fixed data'!AD$12</f>
        <v>225.3338500000003</v>
      </c>
      <c r="AB87" s="35">
        <f>AB86*'Fixed data'!AE$12</f>
        <v>207.57686250000032</v>
      </c>
      <c r="AC87" s="35">
        <f>AC86*'Fixed data'!AF$12</f>
        <v>189.81987500000031</v>
      </c>
      <c r="AD87" s="35">
        <f>AD86*'Fixed data'!AG$12</f>
        <v>172.06288750000033</v>
      </c>
      <c r="AE87" s="35">
        <f>AE86*'Fixed data'!AH$12</f>
        <v>154.30590000000032</v>
      </c>
      <c r="AF87" s="35">
        <f>AF86*'Fixed data'!AI$12</f>
        <v>136.54891250000031</v>
      </c>
      <c r="AG87" s="35">
        <f>AG86*'Fixed data'!AJ$12</f>
        <v>118.7919250000003</v>
      </c>
      <c r="AH87" s="35">
        <f>AH86*'Fixed data'!AK$12</f>
        <v>101.0349375000003</v>
      </c>
      <c r="AI87" s="35">
        <f>AI86*'Fixed data'!AL$12</f>
        <v>83.277950000000288</v>
      </c>
      <c r="AJ87" s="35">
        <f>AJ86*'Fixed data'!AM$12</f>
        <v>65.520962500000294</v>
      </c>
      <c r="AK87" s="35">
        <f>AK86*'Fixed data'!AN$12</f>
        <v>47.763975000000293</v>
      </c>
      <c r="AL87" s="35">
        <f>AL86*'Fixed data'!AO$12</f>
        <v>30.006987500000296</v>
      </c>
      <c r="AM87" s="35">
        <f>AM86*'Fixed data'!AP$12</f>
        <v>12.25</v>
      </c>
      <c r="AN87" s="35">
        <f>AN86*'Fixed data'!AQ$12</f>
        <v>12.25</v>
      </c>
      <c r="AO87" s="35">
        <f>AO86*'Fixed data'!AR$12</f>
        <v>12.25</v>
      </c>
      <c r="AP87" s="35">
        <f>AP86*'Fixed data'!AS$12</f>
        <v>12.25</v>
      </c>
      <c r="AQ87" s="35">
        <f>AQ86*'Fixed data'!AT$12</f>
        <v>12.25</v>
      </c>
      <c r="AR87" s="35">
        <f>AR86*'Fixed data'!AU$12</f>
        <v>12.25</v>
      </c>
      <c r="AS87" s="35">
        <f>AS86*'Fixed data'!AV$12</f>
        <v>12.25</v>
      </c>
      <c r="AT87" s="35">
        <f>AT86*'Fixed data'!AW$12</f>
        <v>12.25</v>
      </c>
      <c r="AU87" s="35">
        <f>AU86*'Fixed data'!AX$12</f>
        <v>12.25</v>
      </c>
      <c r="AV87" s="35">
        <f>AV86*'Fixed data'!AY$12</f>
        <v>12.25</v>
      </c>
      <c r="AW87" s="35">
        <f>AW86*'Fixed data'!AZ$12</f>
        <v>12.25</v>
      </c>
      <c r="AX87" s="35">
        <f>AX86*'Fixed data'!BA$12</f>
        <v>12.25</v>
      </c>
      <c r="AY87" s="35">
        <f>AY86*'Fixed data'!BB$12</f>
        <v>12.25</v>
      </c>
      <c r="AZ87" s="35">
        <f>AZ86*'Fixed data'!BC$12</f>
        <v>12.25</v>
      </c>
      <c r="BA87" s="35">
        <f>BA86*'Fixed data'!BD$12</f>
        <v>12.25</v>
      </c>
      <c r="BB87" s="35">
        <f>BB86*'Fixed data'!BE$12</f>
        <v>12.25</v>
      </c>
      <c r="BC87" s="35">
        <f>BC86*'Fixed data'!BF$12</f>
        <v>12.25</v>
      </c>
      <c r="BD87" s="35">
        <f>BD86*'Fixed data'!BG$12</f>
        <v>12.25</v>
      </c>
    </row>
    <row r="88" spans="1:56" ht="12.75" customHeight="1" x14ac:dyDescent="0.3">
      <c r="A88" s="178"/>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8"/>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8"/>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8"/>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8"/>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8"/>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7" sqref="D7"/>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367</v>
      </c>
    </row>
    <row r="5" spans="1:4" x14ac:dyDescent="0.25">
      <c r="B5" t="s">
        <v>349</v>
      </c>
      <c r="C5" s="138">
        <v>241700</v>
      </c>
      <c r="D5" s="138">
        <f>SUM(C5*$C$9)</f>
        <v>1691900</v>
      </c>
    </row>
    <row r="6" spans="1:4" x14ac:dyDescent="0.25">
      <c r="B6" t="s">
        <v>350</v>
      </c>
      <c r="C6" s="138">
        <v>360700</v>
      </c>
      <c r="D6" s="138">
        <f t="shared" ref="D6:D7" si="0">SUM(C6*$C$9)</f>
        <v>2524900</v>
      </c>
    </row>
    <row r="7" spans="1:4" x14ac:dyDescent="0.25">
      <c r="B7" t="s">
        <v>347</v>
      </c>
      <c r="C7" s="138">
        <f>SUM(C6-C5)</f>
        <v>119000</v>
      </c>
      <c r="D7" s="138">
        <f t="shared" si="0"/>
        <v>833000</v>
      </c>
    </row>
    <row r="8" spans="1:4" x14ac:dyDescent="0.25">
      <c r="B8" t="s">
        <v>348</v>
      </c>
      <c r="C8" s="139">
        <v>175</v>
      </c>
      <c r="D8">
        <f>SUM(C8*C9)</f>
        <v>1225</v>
      </c>
    </row>
    <row r="9" spans="1:4" x14ac:dyDescent="0.25">
      <c r="B9" t="s">
        <v>351</v>
      </c>
      <c r="C9" s="139">
        <v>7</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C7" sqref="C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-1.7120696145602514</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-1.6037169129413062</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-1.5429971893354055</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-1.286858269694761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9"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0"/>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0"/>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0"/>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0"/>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1"/>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2"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2"/>
      <c r="B20" s="61" t="s">
        <v>159</v>
      </c>
      <c r="C20" s="8"/>
      <c r="D20" s="9" t="s">
        <v>39</v>
      </c>
      <c r="E20" s="34">
        <v>-4.7340999999999998</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2"/>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2"/>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2"/>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2"/>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3"/>
      <c r="B25" s="61" t="s">
        <v>320</v>
      </c>
      <c r="C25" s="8"/>
      <c r="D25" s="9" t="s">
        <v>39</v>
      </c>
      <c r="E25" s="68">
        <f>SUM(E19:E24)</f>
        <v>-4.7340999999999998</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-4.7340999999999998</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-3.3138699999999996</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-1.4202300000000001</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-7.3641555555555543E-2</v>
      </c>
      <c r="G30" s="35">
        <f>$E$28/'Fixed data'!$C$7</f>
        <v>-7.3641555555555543E-2</v>
      </c>
      <c r="H30" s="35">
        <f>$E$28/'Fixed data'!$C$7</f>
        <v>-7.3641555555555543E-2</v>
      </c>
      <c r="I30" s="35">
        <f>$E$28/'Fixed data'!$C$7</f>
        <v>-7.3641555555555543E-2</v>
      </c>
      <c r="J30" s="35">
        <f>$E$28/'Fixed data'!$C$7</f>
        <v>-7.3641555555555543E-2</v>
      </c>
      <c r="K30" s="35">
        <f>$E$28/'Fixed data'!$C$7</f>
        <v>-7.3641555555555543E-2</v>
      </c>
      <c r="L30" s="35">
        <f>$E$28/'Fixed data'!$C$7</f>
        <v>-7.3641555555555543E-2</v>
      </c>
      <c r="M30" s="35">
        <f>$E$28/'Fixed data'!$C$7</f>
        <v>-7.3641555555555543E-2</v>
      </c>
      <c r="N30" s="35">
        <f>$E$28/'Fixed data'!$C$7</f>
        <v>-7.3641555555555543E-2</v>
      </c>
      <c r="O30" s="35">
        <f>$E$28/'Fixed data'!$C$7</f>
        <v>-7.3641555555555543E-2</v>
      </c>
      <c r="P30" s="35">
        <f>$E$28/'Fixed data'!$C$7</f>
        <v>-7.3641555555555543E-2</v>
      </c>
      <c r="Q30" s="35">
        <f>$E$28/'Fixed data'!$C$7</f>
        <v>-7.3641555555555543E-2</v>
      </c>
      <c r="R30" s="35">
        <f>$E$28/'Fixed data'!$C$7</f>
        <v>-7.3641555555555543E-2</v>
      </c>
      <c r="S30" s="35">
        <f>$E$28/'Fixed data'!$C$7</f>
        <v>-7.3641555555555543E-2</v>
      </c>
      <c r="T30" s="35">
        <f>$E$28/'Fixed data'!$C$7</f>
        <v>-7.3641555555555543E-2</v>
      </c>
      <c r="U30" s="35">
        <f>$E$28/'Fixed data'!$C$7</f>
        <v>-7.3641555555555543E-2</v>
      </c>
      <c r="V30" s="35">
        <f>$E$28/'Fixed data'!$C$7</f>
        <v>-7.3641555555555543E-2</v>
      </c>
      <c r="W30" s="35">
        <f>$E$28/'Fixed data'!$C$7</f>
        <v>-7.3641555555555543E-2</v>
      </c>
      <c r="X30" s="35">
        <f>$E$28/'Fixed data'!$C$7</f>
        <v>-7.3641555555555543E-2</v>
      </c>
      <c r="Y30" s="35">
        <f>$E$28/'Fixed data'!$C$7</f>
        <v>-7.3641555555555543E-2</v>
      </c>
      <c r="Z30" s="35">
        <f>$E$28/'Fixed data'!$C$7</f>
        <v>-7.3641555555555543E-2</v>
      </c>
      <c r="AA30" s="35">
        <f>$E$28/'Fixed data'!$C$7</f>
        <v>-7.3641555555555543E-2</v>
      </c>
      <c r="AB30" s="35">
        <f>$E$28/'Fixed data'!$C$7</f>
        <v>-7.3641555555555543E-2</v>
      </c>
      <c r="AC30" s="35">
        <f>$E$28/'Fixed data'!$C$7</f>
        <v>-7.3641555555555543E-2</v>
      </c>
      <c r="AD30" s="35">
        <f>$E$28/'Fixed data'!$C$7</f>
        <v>-7.3641555555555543E-2</v>
      </c>
      <c r="AE30" s="35">
        <f>$E$28/'Fixed data'!$C$7</f>
        <v>-7.3641555555555543E-2</v>
      </c>
      <c r="AF30" s="35">
        <f>$E$28/'Fixed data'!$C$7</f>
        <v>-7.3641555555555543E-2</v>
      </c>
      <c r="AG30" s="35">
        <f>$E$28/'Fixed data'!$C$7</f>
        <v>-7.3641555555555543E-2</v>
      </c>
      <c r="AH30" s="35">
        <f>$E$28/'Fixed data'!$C$7</f>
        <v>-7.3641555555555543E-2</v>
      </c>
      <c r="AI30" s="35">
        <f>$E$28/'Fixed data'!$C$7</f>
        <v>-7.3641555555555543E-2</v>
      </c>
      <c r="AJ30" s="35">
        <f>$E$28/'Fixed data'!$C$7</f>
        <v>-7.3641555555555543E-2</v>
      </c>
      <c r="AK30" s="35">
        <f>$E$28/'Fixed data'!$C$7</f>
        <v>-7.3641555555555543E-2</v>
      </c>
      <c r="AL30" s="35">
        <f>$E$28/'Fixed data'!$C$7</f>
        <v>-7.3641555555555543E-2</v>
      </c>
      <c r="AM30" s="35">
        <f>$E$28/'Fixed data'!$C$7</f>
        <v>-7.3641555555555543E-2</v>
      </c>
      <c r="AN30" s="35">
        <f>$E$28/'Fixed data'!$C$7</f>
        <v>-7.3641555555555543E-2</v>
      </c>
      <c r="AO30" s="35">
        <f>$E$28/'Fixed data'!$C$7</f>
        <v>-7.3641555555555543E-2</v>
      </c>
      <c r="AP30" s="35">
        <f>$E$28/'Fixed data'!$C$7</f>
        <v>-7.3641555555555543E-2</v>
      </c>
      <c r="AQ30" s="35">
        <f>$E$28/'Fixed data'!$C$7</f>
        <v>-7.3641555555555543E-2</v>
      </c>
      <c r="AR30" s="35">
        <f>$E$28/'Fixed data'!$C$7</f>
        <v>-7.3641555555555543E-2</v>
      </c>
      <c r="AS30" s="35">
        <f>$E$28/'Fixed data'!$C$7</f>
        <v>-7.3641555555555543E-2</v>
      </c>
      <c r="AT30" s="35">
        <f>$E$28/'Fixed data'!$C$7</f>
        <v>-7.3641555555555543E-2</v>
      </c>
      <c r="AU30" s="35">
        <f>$E$28/'Fixed data'!$C$7</f>
        <v>-7.3641555555555543E-2</v>
      </c>
      <c r="AV30" s="35">
        <f>$E$28/'Fixed data'!$C$7</f>
        <v>-7.3641555555555543E-2</v>
      </c>
      <c r="AW30" s="35">
        <f>$E$28/'Fixed data'!$C$7</f>
        <v>-7.3641555555555543E-2</v>
      </c>
      <c r="AX30" s="35">
        <f>$E$28/'Fixed data'!$C$7</f>
        <v>-7.3641555555555543E-2</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-7.3641555555555543E-2</v>
      </c>
      <c r="G60" s="35">
        <f t="shared" si="5"/>
        <v>-7.3641555555555543E-2</v>
      </c>
      <c r="H60" s="35">
        <f t="shared" si="5"/>
        <v>-7.3641555555555543E-2</v>
      </c>
      <c r="I60" s="35">
        <f t="shared" si="5"/>
        <v>-7.3641555555555543E-2</v>
      </c>
      <c r="J60" s="35">
        <f t="shared" si="5"/>
        <v>-7.3641555555555543E-2</v>
      </c>
      <c r="K60" s="35">
        <f t="shared" si="5"/>
        <v>-7.3641555555555543E-2</v>
      </c>
      <c r="L60" s="35">
        <f t="shared" si="5"/>
        <v>-7.3641555555555543E-2</v>
      </c>
      <c r="M60" s="35">
        <f t="shared" si="5"/>
        <v>-7.3641555555555543E-2</v>
      </c>
      <c r="N60" s="35">
        <f t="shared" si="5"/>
        <v>-7.3641555555555543E-2</v>
      </c>
      <c r="O60" s="35">
        <f t="shared" si="5"/>
        <v>-7.3641555555555543E-2</v>
      </c>
      <c r="P60" s="35">
        <f t="shared" si="5"/>
        <v>-7.3641555555555543E-2</v>
      </c>
      <c r="Q60" s="35">
        <f t="shared" si="5"/>
        <v>-7.3641555555555543E-2</v>
      </c>
      <c r="R60" s="35">
        <f t="shared" si="5"/>
        <v>-7.3641555555555543E-2</v>
      </c>
      <c r="S60" s="35">
        <f t="shared" si="5"/>
        <v>-7.3641555555555543E-2</v>
      </c>
      <c r="T60" s="35">
        <f t="shared" si="5"/>
        <v>-7.3641555555555543E-2</v>
      </c>
      <c r="U60" s="35">
        <f t="shared" si="5"/>
        <v>-7.3641555555555543E-2</v>
      </c>
      <c r="V60" s="35">
        <f t="shared" si="5"/>
        <v>-7.3641555555555543E-2</v>
      </c>
      <c r="W60" s="35">
        <f t="shared" si="5"/>
        <v>-7.3641555555555543E-2</v>
      </c>
      <c r="X60" s="35">
        <f t="shared" si="5"/>
        <v>-7.3641555555555543E-2</v>
      </c>
      <c r="Y60" s="35">
        <f t="shared" si="5"/>
        <v>-7.3641555555555543E-2</v>
      </c>
      <c r="Z60" s="35">
        <f t="shared" si="5"/>
        <v>-7.3641555555555543E-2</v>
      </c>
      <c r="AA60" s="35">
        <f t="shared" si="5"/>
        <v>-7.3641555555555543E-2</v>
      </c>
      <c r="AB60" s="35">
        <f t="shared" si="5"/>
        <v>-7.3641555555555543E-2</v>
      </c>
      <c r="AC60" s="35">
        <f t="shared" si="5"/>
        <v>-7.3641555555555543E-2</v>
      </c>
      <c r="AD60" s="35">
        <f t="shared" si="5"/>
        <v>-7.3641555555555543E-2</v>
      </c>
      <c r="AE60" s="35">
        <f t="shared" si="5"/>
        <v>-7.3641555555555543E-2</v>
      </c>
      <c r="AF60" s="35">
        <f t="shared" si="5"/>
        <v>-7.3641555555555543E-2</v>
      </c>
      <c r="AG60" s="35">
        <f t="shared" si="5"/>
        <v>-7.3641555555555543E-2</v>
      </c>
      <c r="AH60" s="35">
        <f t="shared" si="5"/>
        <v>-7.3641555555555543E-2</v>
      </c>
      <c r="AI60" s="35">
        <f t="shared" si="5"/>
        <v>-7.3641555555555543E-2</v>
      </c>
      <c r="AJ60" s="35">
        <f t="shared" si="5"/>
        <v>-7.3641555555555543E-2</v>
      </c>
      <c r="AK60" s="35">
        <f t="shared" si="5"/>
        <v>-7.3641555555555543E-2</v>
      </c>
      <c r="AL60" s="35">
        <f t="shared" si="5"/>
        <v>-7.3641555555555543E-2</v>
      </c>
      <c r="AM60" s="35">
        <f t="shared" si="5"/>
        <v>-7.3641555555555543E-2</v>
      </c>
      <c r="AN60" s="35">
        <f t="shared" si="5"/>
        <v>-7.3641555555555543E-2</v>
      </c>
      <c r="AO60" s="35">
        <f t="shared" si="5"/>
        <v>-7.3641555555555543E-2</v>
      </c>
      <c r="AP60" s="35">
        <f t="shared" si="5"/>
        <v>-7.3641555555555543E-2</v>
      </c>
      <c r="AQ60" s="35">
        <f t="shared" si="5"/>
        <v>-7.3641555555555543E-2</v>
      </c>
      <c r="AR60" s="35">
        <f t="shared" si="5"/>
        <v>-7.3641555555555543E-2</v>
      </c>
      <c r="AS60" s="35">
        <f t="shared" si="5"/>
        <v>-7.3641555555555543E-2</v>
      </c>
      <c r="AT60" s="35">
        <f t="shared" si="5"/>
        <v>-7.3641555555555543E-2</v>
      </c>
      <c r="AU60" s="35">
        <f t="shared" si="5"/>
        <v>-7.3641555555555543E-2</v>
      </c>
      <c r="AV60" s="35">
        <f t="shared" si="5"/>
        <v>-7.3641555555555543E-2</v>
      </c>
      <c r="AW60" s="35">
        <f t="shared" si="5"/>
        <v>-7.3641555555555543E-2</v>
      </c>
      <c r="AX60" s="35">
        <f t="shared" si="5"/>
        <v>-7.3641555555555543E-2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-3.3138699999999996</v>
      </c>
      <c r="G61" s="35">
        <f t="shared" ref="G61:BD61" si="6">F62</f>
        <v>-3.240228444444444</v>
      </c>
      <c r="H61" s="35">
        <f t="shared" si="6"/>
        <v>-3.1665868888888884</v>
      </c>
      <c r="I61" s="35">
        <f t="shared" si="6"/>
        <v>-3.0929453333333328</v>
      </c>
      <c r="J61" s="35">
        <f t="shared" si="6"/>
        <v>-3.0193037777777771</v>
      </c>
      <c r="K61" s="35">
        <f t="shared" si="6"/>
        <v>-2.9456622222222215</v>
      </c>
      <c r="L61" s="35">
        <f t="shared" si="6"/>
        <v>-2.8720206666666659</v>
      </c>
      <c r="M61" s="35">
        <f t="shared" si="6"/>
        <v>-2.7983791111111103</v>
      </c>
      <c r="N61" s="35">
        <f t="shared" si="6"/>
        <v>-2.7247375555555546</v>
      </c>
      <c r="O61" s="35">
        <f t="shared" si="6"/>
        <v>-2.651095999999999</v>
      </c>
      <c r="P61" s="35">
        <f t="shared" si="6"/>
        <v>-2.5774544444444434</v>
      </c>
      <c r="Q61" s="35">
        <f t="shared" si="6"/>
        <v>-2.5038128888888878</v>
      </c>
      <c r="R61" s="35">
        <f t="shared" si="6"/>
        <v>-2.4301713333333321</v>
      </c>
      <c r="S61" s="35">
        <f t="shared" si="6"/>
        <v>-2.3565297777777765</v>
      </c>
      <c r="T61" s="35">
        <f t="shared" si="6"/>
        <v>-2.2828882222222209</v>
      </c>
      <c r="U61" s="35">
        <f t="shared" si="6"/>
        <v>-2.2092466666666652</v>
      </c>
      <c r="V61" s="35">
        <f t="shared" si="6"/>
        <v>-2.1356051111111096</v>
      </c>
      <c r="W61" s="35">
        <f t="shared" si="6"/>
        <v>-2.061963555555554</v>
      </c>
      <c r="X61" s="35">
        <f t="shared" si="6"/>
        <v>-1.9883219999999984</v>
      </c>
      <c r="Y61" s="35">
        <f t="shared" si="6"/>
        <v>-1.9146804444444427</v>
      </c>
      <c r="Z61" s="35">
        <f t="shared" si="6"/>
        <v>-1.8410388888888871</v>
      </c>
      <c r="AA61" s="35">
        <f t="shared" si="6"/>
        <v>-1.7673973333333315</v>
      </c>
      <c r="AB61" s="35">
        <f t="shared" si="6"/>
        <v>-1.6937557777777759</v>
      </c>
      <c r="AC61" s="35">
        <f t="shared" si="6"/>
        <v>-1.6201142222222202</v>
      </c>
      <c r="AD61" s="35">
        <f t="shared" si="6"/>
        <v>-1.5464726666666646</v>
      </c>
      <c r="AE61" s="35">
        <f t="shared" si="6"/>
        <v>-1.472831111111109</v>
      </c>
      <c r="AF61" s="35">
        <f t="shared" si="6"/>
        <v>-1.3991895555555534</v>
      </c>
      <c r="AG61" s="35">
        <f t="shared" si="6"/>
        <v>-1.3255479999999977</v>
      </c>
      <c r="AH61" s="35">
        <f t="shared" si="6"/>
        <v>-1.2519064444444421</v>
      </c>
      <c r="AI61" s="35">
        <f t="shared" si="6"/>
        <v>-1.1782648888888865</v>
      </c>
      <c r="AJ61" s="35">
        <f t="shared" si="6"/>
        <v>-1.1046233333333308</v>
      </c>
      <c r="AK61" s="35">
        <f t="shared" si="6"/>
        <v>-1.0309817777777752</v>
      </c>
      <c r="AL61" s="35">
        <f t="shared" si="6"/>
        <v>-0.95734022222221971</v>
      </c>
      <c r="AM61" s="35">
        <f t="shared" si="6"/>
        <v>-0.88369866666666419</v>
      </c>
      <c r="AN61" s="35">
        <f t="shared" si="6"/>
        <v>-0.81005711111110867</v>
      </c>
      <c r="AO61" s="35">
        <f t="shared" si="6"/>
        <v>-0.73641555555555316</v>
      </c>
      <c r="AP61" s="35">
        <f t="shared" si="6"/>
        <v>-0.66277399999999764</v>
      </c>
      <c r="AQ61" s="35">
        <f t="shared" si="6"/>
        <v>-0.58913244444444213</v>
      </c>
      <c r="AR61" s="35">
        <f t="shared" si="6"/>
        <v>-0.51549088888888661</v>
      </c>
      <c r="AS61" s="35">
        <f t="shared" si="6"/>
        <v>-0.4418493333333311</v>
      </c>
      <c r="AT61" s="35">
        <f t="shared" si="6"/>
        <v>-0.36820777777777558</v>
      </c>
      <c r="AU61" s="35">
        <f t="shared" si="6"/>
        <v>-0.29456622222222006</v>
      </c>
      <c r="AV61" s="35">
        <f t="shared" si="6"/>
        <v>-0.22092466666666452</v>
      </c>
      <c r="AW61" s="35">
        <f t="shared" si="6"/>
        <v>-0.14728311111110898</v>
      </c>
      <c r="AX61" s="35">
        <f t="shared" si="6"/>
        <v>-7.3641555555553434E-2</v>
      </c>
      <c r="AY61" s="35">
        <f t="shared" si="6"/>
        <v>2.1094237467877974E-15</v>
      </c>
      <c r="AZ61" s="35">
        <f t="shared" si="6"/>
        <v>2.1094237467877974E-15</v>
      </c>
      <c r="BA61" s="35">
        <f t="shared" si="6"/>
        <v>2.1094237467877974E-15</v>
      </c>
      <c r="BB61" s="35">
        <f t="shared" si="6"/>
        <v>2.1094237467877974E-15</v>
      </c>
      <c r="BC61" s="35">
        <f t="shared" si="6"/>
        <v>2.1094237467877974E-15</v>
      </c>
      <c r="BD61" s="35">
        <f t="shared" si="6"/>
        <v>2.1094237467877974E-15</v>
      </c>
    </row>
    <row r="62" spans="1:56" ht="16.5" hidden="1" customHeight="1" outlineLevel="1" x14ac:dyDescent="0.3">
      <c r="A62" s="114"/>
      <c r="B62" s="9" t="s">
        <v>33</v>
      </c>
      <c r="C62" s="9" t="s">
        <v>67</v>
      </c>
      <c r="D62" s="9" t="s">
        <v>39</v>
      </c>
      <c r="E62" s="35">
        <f t="shared" ref="E62:BD62" si="7">E28-E60+E61</f>
        <v>-3.3138699999999996</v>
      </c>
      <c r="F62" s="35">
        <f t="shared" si="7"/>
        <v>-3.240228444444444</v>
      </c>
      <c r="G62" s="35">
        <f t="shared" si="7"/>
        <v>-3.1665868888888884</v>
      </c>
      <c r="H62" s="35">
        <f t="shared" si="7"/>
        <v>-3.0929453333333328</v>
      </c>
      <c r="I62" s="35">
        <f t="shared" si="7"/>
        <v>-3.0193037777777771</v>
      </c>
      <c r="J62" s="35">
        <f t="shared" si="7"/>
        <v>-2.9456622222222215</v>
      </c>
      <c r="K62" s="35">
        <f t="shared" si="7"/>
        <v>-2.8720206666666659</v>
      </c>
      <c r="L62" s="35">
        <f t="shared" si="7"/>
        <v>-2.7983791111111103</v>
      </c>
      <c r="M62" s="35">
        <f t="shared" si="7"/>
        <v>-2.7247375555555546</v>
      </c>
      <c r="N62" s="35">
        <f t="shared" si="7"/>
        <v>-2.651095999999999</v>
      </c>
      <c r="O62" s="35">
        <f t="shared" si="7"/>
        <v>-2.5774544444444434</v>
      </c>
      <c r="P62" s="35">
        <f t="shared" si="7"/>
        <v>-2.5038128888888878</v>
      </c>
      <c r="Q62" s="35">
        <f t="shared" si="7"/>
        <v>-2.4301713333333321</v>
      </c>
      <c r="R62" s="35">
        <f t="shared" si="7"/>
        <v>-2.3565297777777765</v>
      </c>
      <c r="S62" s="35">
        <f t="shared" si="7"/>
        <v>-2.2828882222222209</v>
      </c>
      <c r="T62" s="35">
        <f t="shared" si="7"/>
        <v>-2.2092466666666652</v>
      </c>
      <c r="U62" s="35">
        <f t="shared" si="7"/>
        <v>-2.1356051111111096</v>
      </c>
      <c r="V62" s="35">
        <f t="shared" si="7"/>
        <v>-2.061963555555554</v>
      </c>
      <c r="W62" s="35">
        <f t="shared" si="7"/>
        <v>-1.9883219999999984</v>
      </c>
      <c r="X62" s="35">
        <f t="shared" si="7"/>
        <v>-1.9146804444444427</v>
      </c>
      <c r="Y62" s="35">
        <f t="shared" si="7"/>
        <v>-1.8410388888888871</v>
      </c>
      <c r="Z62" s="35">
        <f t="shared" si="7"/>
        <v>-1.7673973333333315</v>
      </c>
      <c r="AA62" s="35">
        <f t="shared" si="7"/>
        <v>-1.6937557777777759</v>
      </c>
      <c r="AB62" s="35">
        <f t="shared" si="7"/>
        <v>-1.6201142222222202</v>
      </c>
      <c r="AC62" s="35">
        <f t="shared" si="7"/>
        <v>-1.5464726666666646</v>
      </c>
      <c r="AD62" s="35">
        <f t="shared" si="7"/>
        <v>-1.472831111111109</v>
      </c>
      <c r="AE62" s="35">
        <f t="shared" si="7"/>
        <v>-1.3991895555555534</v>
      </c>
      <c r="AF62" s="35">
        <f t="shared" si="7"/>
        <v>-1.3255479999999977</v>
      </c>
      <c r="AG62" s="35">
        <f t="shared" si="7"/>
        <v>-1.2519064444444421</v>
      </c>
      <c r="AH62" s="35">
        <f t="shared" si="7"/>
        <v>-1.1782648888888865</v>
      </c>
      <c r="AI62" s="35">
        <f t="shared" si="7"/>
        <v>-1.1046233333333308</v>
      </c>
      <c r="AJ62" s="35">
        <f t="shared" si="7"/>
        <v>-1.0309817777777752</v>
      </c>
      <c r="AK62" s="35">
        <f t="shared" si="7"/>
        <v>-0.95734022222221971</v>
      </c>
      <c r="AL62" s="35">
        <f t="shared" si="7"/>
        <v>-0.88369866666666419</v>
      </c>
      <c r="AM62" s="35">
        <f t="shared" si="7"/>
        <v>-0.81005711111110867</v>
      </c>
      <c r="AN62" s="35">
        <f t="shared" si="7"/>
        <v>-0.73641555555555316</v>
      </c>
      <c r="AO62" s="35">
        <f t="shared" si="7"/>
        <v>-0.66277399999999764</v>
      </c>
      <c r="AP62" s="35">
        <f t="shared" si="7"/>
        <v>-0.58913244444444213</v>
      </c>
      <c r="AQ62" s="35">
        <f t="shared" si="7"/>
        <v>-0.51549088888888661</v>
      </c>
      <c r="AR62" s="35">
        <f t="shared" si="7"/>
        <v>-0.4418493333333311</v>
      </c>
      <c r="AS62" s="35">
        <f t="shared" si="7"/>
        <v>-0.36820777777777558</v>
      </c>
      <c r="AT62" s="35">
        <f t="shared" si="7"/>
        <v>-0.29456622222222006</v>
      </c>
      <c r="AU62" s="35">
        <f t="shared" si="7"/>
        <v>-0.22092466666666452</v>
      </c>
      <c r="AV62" s="35">
        <f t="shared" si="7"/>
        <v>-0.14728311111110898</v>
      </c>
      <c r="AW62" s="35">
        <f t="shared" si="7"/>
        <v>-7.3641555555553434E-2</v>
      </c>
      <c r="AX62" s="35">
        <f t="shared" si="7"/>
        <v>2.1094237467877974E-15</v>
      </c>
      <c r="AY62" s="35">
        <f t="shared" si="7"/>
        <v>2.1094237467877974E-15</v>
      </c>
      <c r="AZ62" s="35">
        <f t="shared" si="7"/>
        <v>2.1094237467877974E-15</v>
      </c>
      <c r="BA62" s="35">
        <f t="shared" si="7"/>
        <v>2.1094237467877974E-15</v>
      </c>
      <c r="BB62" s="35">
        <f t="shared" si="7"/>
        <v>2.1094237467877974E-15</v>
      </c>
      <c r="BC62" s="35">
        <f t="shared" si="7"/>
        <v>2.1094237467877974E-15</v>
      </c>
      <c r="BD62" s="35">
        <f t="shared" si="7"/>
        <v>2.1094237467877974E-15</v>
      </c>
    </row>
    <row r="63" spans="1:56" ht="16.5" collapsed="1" x14ac:dyDescent="0.3">
      <c r="A63" s="114"/>
      <c r="B63" s="9" t="s">
        <v>8</v>
      </c>
      <c r="C63" s="11" t="s">
        <v>66</v>
      </c>
      <c r="D63" s="9" t="s">
        <v>39</v>
      </c>
      <c r="E63" s="35">
        <f>AVERAGE(E61:E62)*'Fixed data'!$C$3</f>
        <v>-7.0916817999999993E-2</v>
      </c>
      <c r="F63" s="35">
        <f>AVERAGE(F61:F62)*'Fixed data'!$C$3</f>
        <v>-0.1402577067111111</v>
      </c>
      <c r="G63" s="35">
        <f>AVERAGE(G61:G62)*'Fixed data'!$C$3</f>
        <v>-0.13710584813333332</v>
      </c>
      <c r="H63" s="35">
        <f>AVERAGE(H61:H62)*'Fixed data'!$C$3</f>
        <v>-0.13395398955555551</v>
      </c>
      <c r="I63" s="35">
        <f>AVERAGE(I61:I62)*'Fixed data'!$C$3</f>
        <v>-0.13080213097777774</v>
      </c>
      <c r="J63" s="35">
        <f>AVERAGE(J61:J62)*'Fixed data'!$C$3</f>
        <v>-0.12765027239999996</v>
      </c>
      <c r="K63" s="35">
        <f>AVERAGE(K61:K62)*'Fixed data'!$C$3</f>
        <v>-0.12449841382222218</v>
      </c>
      <c r="L63" s="35">
        <f>AVERAGE(L61:L62)*'Fixed data'!$C$3</f>
        <v>-0.1213465552444444</v>
      </c>
      <c r="M63" s="35">
        <f>AVERAGE(M61:M62)*'Fixed data'!$C$3</f>
        <v>-0.11819469666666663</v>
      </c>
      <c r="N63" s="35">
        <f>AVERAGE(N61:N62)*'Fixed data'!$C$3</f>
        <v>-0.11504283808888884</v>
      </c>
      <c r="O63" s="35">
        <f>AVERAGE(O61:O62)*'Fixed data'!$C$3</f>
        <v>-0.11189097951111106</v>
      </c>
      <c r="P63" s="35">
        <f>AVERAGE(P61:P62)*'Fixed data'!$C$3</f>
        <v>-0.10873912093333328</v>
      </c>
      <c r="Q63" s="35">
        <f>AVERAGE(Q61:Q62)*'Fixed data'!$C$3</f>
        <v>-0.1055872623555555</v>
      </c>
      <c r="R63" s="35">
        <f>AVERAGE(R61:R62)*'Fixed data'!$C$3</f>
        <v>-0.10243540377777773</v>
      </c>
      <c r="S63" s="35">
        <f>AVERAGE(S61:S62)*'Fixed data'!$C$3</f>
        <v>-9.9283545199999934E-2</v>
      </c>
      <c r="T63" s="35">
        <f>AVERAGE(T61:T62)*'Fixed data'!$C$3</f>
        <v>-9.6131686622222157E-2</v>
      </c>
      <c r="U63" s="35">
        <f>AVERAGE(U61:U62)*'Fixed data'!$C$3</f>
        <v>-9.2979828044444379E-2</v>
      </c>
      <c r="V63" s="35">
        <f>AVERAGE(V61:V62)*'Fixed data'!$C$3</f>
        <v>-8.9827969466666602E-2</v>
      </c>
      <c r="W63" s="35">
        <f>AVERAGE(W61:W62)*'Fixed data'!$C$3</f>
        <v>-8.667611088888881E-2</v>
      </c>
      <c r="X63" s="35">
        <f>AVERAGE(X61:X62)*'Fixed data'!$C$3</f>
        <v>-8.3524252311111033E-2</v>
      </c>
      <c r="Y63" s="35">
        <f>AVERAGE(Y61:Y62)*'Fixed data'!$C$3</f>
        <v>-8.0372393733333256E-2</v>
      </c>
      <c r="Z63" s="35">
        <f>AVERAGE(Z61:Z62)*'Fixed data'!$C$3</f>
        <v>-7.7220535155555478E-2</v>
      </c>
      <c r="AA63" s="35">
        <f>AVERAGE(AA61:AA62)*'Fixed data'!$C$3</f>
        <v>-7.4068676577777687E-2</v>
      </c>
      <c r="AB63" s="35">
        <f>AVERAGE(AB61:AB62)*'Fixed data'!$C$3</f>
        <v>-7.0916817999999909E-2</v>
      </c>
      <c r="AC63" s="35">
        <f>AVERAGE(AC61:AC62)*'Fixed data'!$C$3</f>
        <v>-6.7764959422222132E-2</v>
      </c>
      <c r="AD63" s="35">
        <f>AVERAGE(AD61:AD62)*'Fixed data'!$C$3</f>
        <v>-6.4613100844444354E-2</v>
      </c>
      <c r="AE63" s="35">
        <f>AVERAGE(AE61:AE62)*'Fixed data'!$C$3</f>
        <v>-6.146124226666657E-2</v>
      </c>
      <c r="AF63" s="35">
        <f>AVERAGE(AF61:AF62)*'Fixed data'!$C$3</f>
        <v>-5.8309383688888793E-2</v>
      </c>
      <c r="AG63" s="35">
        <f>AVERAGE(AG61:AG62)*'Fixed data'!$C$3</f>
        <v>-5.5157525111111008E-2</v>
      </c>
      <c r="AH63" s="35">
        <f>AVERAGE(AH61:AH62)*'Fixed data'!$C$3</f>
        <v>-5.2005666533333231E-2</v>
      </c>
      <c r="AI63" s="35">
        <f>AVERAGE(AI61:AI62)*'Fixed data'!$C$3</f>
        <v>-4.8853807955555446E-2</v>
      </c>
      <c r="AJ63" s="35">
        <f>AVERAGE(AJ61:AJ62)*'Fixed data'!$C$3</f>
        <v>-4.5701949377777669E-2</v>
      </c>
      <c r="AK63" s="35">
        <f>AVERAGE(AK61:AK62)*'Fixed data'!$C$3</f>
        <v>-4.2550090799999885E-2</v>
      </c>
      <c r="AL63" s="35">
        <f>AVERAGE(AL61:AL62)*'Fixed data'!$C$3</f>
        <v>-3.9398232222222114E-2</v>
      </c>
      <c r="AM63" s="35">
        <f>AVERAGE(AM61:AM62)*'Fixed data'!$C$3</f>
        <v>-3.6246373644444337E-2</v>
      </c>
      <c r="AN63" s="35">
        <f>AVERAGE(AN61:AN62)*'Fixed data'!$C$3</f>
        <v>-3.3094515066666566E-2</v>
      </c>
      <c r="AO63" s="35">
        <f>AVERAGE(AO61:AO62)*'Fixed data'!$C$3</f>
        <v>-2.9942656488888782E-2</v>
      </c>
      <c r="AP63" s="35">
        <f>AVERAGE(AP61:AP62)*'Fixed data'!$C$3</f>
        <v>-2.6790797911111011E-2</v>
      </c>
      <c r="AQ63" s="35">
        <f>AVERAGE(AQ61:AQ62)*'Fixed data'!$C$3</f>
        <v>-2.363893933333323E-2</v>
      </c>
      <c r="AR63" s="35">
        <f>AVERAGE(AR61:AR62)*'Fixed data'!$C$3</f>
        <v>-2.0487080755555456E-2</v>
      </c>
      <c r="AS63" s="35">
        <f>AVERAGE(AS61:AS62)*'Fixed data'!$C$3</f>
        <v>-1.7335222177777682E-2</v>
      </c>
      <c r="AT63" s="35">
        <f>AVERAGE(AT61:AT62)*'Fixed data'!$C$3</f>
        <v>-1.4183363599999907E-2</v>
      </c>
      <c r="AU63" s="35">
        <f>AVERAGE(AU61:AU62)*'Fixed data'!$C$3</f>
        <v>-1.1031505022222131E-2</v>
      </c>
      <c r="AV63" s="35">
        <f>AVERAGE(AV61:AV62)*'Fixed data'!$C$3</f>
        <v>-7.8796464444443517E-3</v>
      </c>
      <c r="AW63" s="35">
        <f>AVERAGE(AW61:AW62)*'Fixed data'!$C$3</f>
        <v>-4.7277878666665751E-3</v>
      </c>
      <c r="AX63" s="35">
        <f>AVERAGE(AX61:AX62)*'Fixed data'!$C$3</f>
        <v>-1.5759292888887983E-3</v>
      </c>
      <c r="AY63" s="35">
        <f>AVERAGE(AY61:AY62)*'Fixed data'!$C$3</f>
        <v>9.0283336362517721E-17</v>
      </c>
      <c r="AZ63" s="35">
        <f>AVERAGE(AZ61:AZ62)*'Fixed data'!$C$3</f>
        <v>9.0283336362517721E-17</v>
      </c>
      <c r="BA63" s="35">
        <f>AVERAGE(BA61:BA62)*'Fixed data'!$C$3</f>
        <v>9.0283336362517721E-17</v>
      </c>
      <c r="BB63" s="35">
        <f>AVERAGE(BB61:BB62)*'Fixed data'!$C$3</f>
        <v>9.0283336362517721E-17</v>
      </c>
      <c r="BC63" s="35">
        <f>AVERAGE(BC61:BC62)*'Fixed data'!$C$3</f>
        <v>9.0283336362517721E-17</v>
      </c>
      <c r="BD63" s="35">
        <f>AVERAGE(BD61:BD62)*'Fixed data'!$C$3</f>
        <v>9.0283336362517721E-17</v>
      </c>
    </row>
    <row r="64" spans="1:56" ht="15.75" thickBot="1" x14ac:dyDescent="0.35">
      <c r="A64" s="113"/>
      <c r="B64" s="12" t="s">
        <v>93</v>
      </c>
      <c r="C64" s="12" t="s">
        <v>44</v>
      </c>
      <c r="D64" s="12" t="s">
        <v>39</v>
      </c>
      <c r="E64" s="53">
        <f t="shared" ref="E64:BD64" si="8">E29+E60+E63</f>
        <v>-1.491146818</v>
      </c>
      <c r="F64" s="53">
        <f t="shared" si="8"/>
        <v>-0.21389926226666664</v>
      </c>
      <c r="G64" s="53">
        <f t="shared" si="8"/>
        <v>-0.21074740368888886</v>
      </c>
      <c r="H64" s="53">
        <f t="shared" si="8"/>
        <v>-0.20759554511111106</v>
      </c>
      <c r="I64" s="53">
        <f t="shared" si="8"/>
        <v>-0.20444368653333328</v>
      </c>
      <c r="J64" s="53">
        <f t="shared" si="8"/>
        <v>-0.2012918279555555</v>
      </c>
      <c r="K64" s="53">
        <f t="shared" si="8"/>
        <v>-0.19813996937777772</v>
      </c>
      <c r="L64" s="53">
        <f t="shared" si="8"/>
        <v>-0.19498811079999995</v>
      </c>
      <c r="M64" s="53">
        <f t="shared" si="8"/>
        <v>-0.19183625222222217</v>
      </c>
      <c r="N64" s="53">
        <f t="shared" si="8"/>
        <v>-0.18868439364444439</v>
      </c>
      <c r="O64" s="53">
        <f t="shared" si="8"/>
        <v>-0.18553253506666662</v>
      </c>
      <c r="P64" s="53">
        <f t="shared" si="8"/>
        <v>-0.18238067648888884</v>
      </c>
      <c r="Q64" s="53">
        <f t="shared" si="8"/>
        <v>-0.17922881791111106</v>
      </c>
      <c r="R64" s="53">
        <f t="shared" si="8"/>
        <v>-0.17607695933333328</v>
      </c>
      <c r="S64" s="53">
        <f t="shared" si="8"/>
        <v>-0.17292510075555548</v>
      </c>
      <c r="T64" s="53">
        <f t="shared" si="8"/>
        <v>-0.1697732421777777</v>
      </c>
      <c r="U64" s="53">
        <f t="shared" si="8"/>
        <v>-0.16662138359999992</v>
      </c>
      <c r="V64" s="53">
        <f t="shared" si="8"/>
        <v>-0.16346952502222215</v>
      </c>
      <c r="W64" s="53">
        <f t="shared" si="8"/>
        <v>-0.16031766644444434</v>
      </c>
      <c r="X64" s="53">
        <f t="shared" si="8"/>
        <v>-0.15716580786666656</v>
      </c>
      <c r="Y64" s="53">
        <f t="shared" si="8"/>
        <v>-0.15401394928888879</v>
      </c>
      <c r="Z64" s="53">
        <f t="shared" si="8"/>
        <v>-0.15086209071111101</v>
      </c>
      <c r="AA64" s="53">
        <f t="shared" si="8"/>
        <v>-0.14771023213333323</v>
      </c>
      <c r="AB64" s="53">
        <f t="shared" si="8"/>
        <v>-0.14455837355555545</v>
      </c>
      <c r="AC64" s="53">
        <f t="shared" si="8"/>
        <v>-0.14140651497777768</v>
      </c>
      <c r="AD64" s="53">
        <f t="shared" si="8"/>
        <v>-0.1382546563999999</v>
      </c>
      <c r="AE64" s="53">
        <f t="shared" si="8"/>
        <v>-0.13510279782222212</v>
      </c>
      <c r="AF64" s="53">
        <f t="shared" si="8"/>
        <v>-0.13195093924444434</v>
      </c>
      <c r="AG64" s="53">
        <f t="shared" si="8"/>
        <v>-0.12879908066666657</v>
      </c>
      <c r="AH64" s="53">
        <f t="shared" si="8"/>
        <v>-0.12564722208888879</v>
      </c>
      <c r="AI64" s="53">
        <f t="shared" si="8"/>
        <v>-0.12249536351111098</v>
      </c>
      <c r="AJ64" s="53">
        <f t="shared" si="8"/>
        <v>-0.11934350493333321</v>
      </c>
      <c r="AK64" s="53">
        <f t="shared" si="8"/>
        <v>-0.11619164635555543</v>
      </c>
      <c r="AL64" s="53">
        <f t="shared" si="8"/>
        <v>-0.11303978777777765</v>
      </c>
      <c r="AM64" s="53">
        <f t="shared" si="8"/>
        <v>-0.10988792919999987</v>
      </c>
      <c r="AN64" s="53">
        <f t="shared" si="8"/>
        <v>-0.10673607062222211</v>
      </c>
      <c r="AO64" s="53">
        <f t="shared" si="8"/>
        <v>-0.10358421204444432</v>
      </c>
      <c r="AP64" s="53">
        <f t="shared" si="8"/>
        <v>-0.10043235346666655</v>
      </c>
      <c r="AQ64" s="53">
        <f t="shared" si="8"/>
        <v>-9.7280494888888777E-2</v>
      </c>
      <c r="AR64" s="53">
        <f t="shared" si="8"/>
        <v>-9.4128636311111E-2</v>
      </c>
      <c r="AS64" s="53">
        <f t="shared" si="8"/>
        <v>-9.0976777733333222E-2</v>
      </c>
      <c r="AT64" s="53">
        <f t="shared" si="8"/>
        <v>-8.7824919155555445E-2</v>
      </c>
      <c r="AU64" s="53">
        <f t="shared" si="8"/>
        <v>-8.4673060577777681E-2</v>
      </c>
      <c r="AV64" s="53">
        <f t="shared" si="8"/>
        <v>-8.152120199999989E-2</v>
      </c>
      <c r="AW64" s="53">
        <f t="shared" si="8"/>
        <v>-7.8369343422222112E-2</v>
      </c>
      <c r="AX64" s="53">
        <f t="shared" si="8"/>
        <v>-7.5217484844444335E-2</v>
      </c>
      <c r="AY64" s="53">
        <f t="shared" si="8"/>
        <v>9.0283336362517721E-17</v>
      </c>
      <c r="AZ64" s="53">
        <f t="shared" si="8"/>
        <v>9.0283336362517721E-17</v>
      </c>
      <c r="BA64" s="53">
        <f t="shared" si="8"/>
        <v>9.0283336362517721E-17</v>
      </c>
      <c r="BB64" s="53">
        <f t="shared" si="8"/>
        <v>9.0283336362517721E-17</v>
      </c>
      <c r="BC64" s="53">
        <f t="shared" si="8"/>
        <v>9.0283336362517721E-17</v>
      </c>
      <c r="BD64" s="53">
        <f t="shared" si="8"/>
        <v>9.0283336362517721E-17</v>
      </c>
    </row>
    <row r="65" spans="1:56" ht="12.75" customHeight="1" x14ac:dyDescent="0.3">
      <c r="A65" s="175" t="s">
        <v>228</v>
      </c>
      <c r="B65" s="9" t="s">
        <v>35</v>
      </c>
      <c r="D65" s="4" t="s">
        <v>39</v>
      </c>
      <c r="E65" s="35">
        <f>'Fixed data'!$G$6*E86/1000000</f>
        <v>0.1186321097047154</v>
      </c>
      <c r="F65" s="35">
        <f>'Fixed data'!$G$6*F86/1000000</f>
        <v>0.1186321097047154</v>
      </c>
      <c r="G65" s="35">
        <f>'Fixed data'!$G$6*G86/1000000</f>
        <v>0.1186321097047154</v>
      </c>
      <c r="H65" s="35">
        <f>'Fixed data'!$G$6*H86/1000000</f>
        <v>0.1186321097047154</v>
      </c>
      <c r="I65" s="35">
        <f>'Fixed data'!$G$6*I86/1000000</f>
        <v>0.1186321097047154</v>
      </c>
      <c r="J65" s="35">
        <f>'Fixed data'!$G$6*J86/1000000</f>
        <v>0.1186321097047154</v>
      </c>
      <c r="K65" s="35">
        <f>'Fixed data'!$G$6*K86/1000000</f>
        <v>0.1186321097047154</v>
      </c>
      <c r="L65" s="35">
        <f>'Fixed data'!$G$6*L86/1000000</f>
        <v>0.1186321097047154</v>
      </c>
      <c r="M65" s="35">
        <f>'Fixed data'!$G$6*M86/1000000</f>
        <v>0.1186321097047154</v>
      </c>
      <c r="N65" s="35">
        <f>'Fixed data'!$G$6*N86/1000000</f>
        <v>0.1186321097047154</v>
      </c>
      <c r="O65" s="35">
        <f>'Fixed data'!$G$6*O86/1000000</f>
        <v>0.1186321097047154</v>
      </c>
      <c r="P65" s="35">
        <f>'Fixed data'!$G$6*P86/1000000</f>
        <v>0.1186321097047154</v>
      </c>
      <c r="Q65" s="35">
        <f>'Fixed data'!$G$6*Q86/1000000</f>
        <v>0.1186321097047154</v>
      </c>
      <c r="R65" s="35">
        <f>'Fixed data'!$G$6*R86/1000000</f>
        <v>0.1186321097047154</v>
      </c>
      <c r="S65" s="35">
        <f>'Fixed data'!$G$6*S86/1000000</f>
        <v>0.1186321097047154</v>
      </c>
      <c r="T65" s="35">
        <f>'Fixed data'!$G$6*T86/1000000</f>
        <v>0.1186321097047154</v>
      </c>
      <c r="U65" s="35">
        <f>'Fixed data'!$G$6*U86/1000000</f>
        <v>0.1186321097047154</v>
      </c>
      <c r="V65" s="35">
        <f>'Fixed data'!$G$6*V86/1000000</f>
        <v>0.1186321097047154</v>
      </c>
      <c r="W65" s="35">
        <f>'Fixed data'!$G$6*W86/1000000</f>
        <v>0.1186321097047154</v>
      </c>
      <c r="X65" s="35">
        <f>'Fixed data'!$G$6*X86/1000000</f>
        <v>0.1186321097047154</v>
      </c>
      <c r="Y65" s="35">
        <f>'Fixed data'!$G$6*Y86/1000000</f>
        <v>0.1186321097047154</v>
      </c>
      <c r="Z65" s="35">
        <f>'Fixed data'!$G$6*Z86/1000000</f>
        <v>0.1186321097047154</v>
      </c>
      <c r="AA65" s="35">
        <f>'Fixed data'!$G$6*AA86/1000000</f>
        <v>0.1186321097047154</v>
      </c>
      <c r="AB65" s="35">
        <f>'Fixed data'!$G$6*AB86/1000000</f>
        <v>0.1186321097047154</v>
      </c>
      <c r="AC65" s="35">
        <f>'Fixed data'!$G$6*AC86/1000000</f>
        <v>0.1186321097047154</v>
      </c>
      <c r="AD65" s="35">
        <f>'Fixed data'!$G$6*AD86/1000000</f>
        <v>0.1186321097047154</v>
      </c>
      <c r="AE65" s="35">
        <f>'Fixed data'!$G$6*AE86/1000000</f>
        <v>0.1186321097047154</v>
      </c>
      <c r="AF65" s="35">
        <f>'Fixed data'!$G$6*AF86/1000000</f>
        <v>0.1186321097047154</v>
      </c>
      <c r="AG65" s="35">
        <f>'Fixed data'!$G$6*AG86/1000000</f>
        <v>0.1186321097047154</v>
      </c>
      <c r="AH65" s="35">
        <f>'Fixed data'!$G$6*AH86/1000000</f>
        <v>0.1186321097047154</v>
      </c>
      <c r="AI65" s="35">
        <f>'Fixed data'!$G$6*AI86/1000000</f>
        <v>0.1186321097047154</v>
      </c>
      <c r="AJ65" s="35">
        <f>'Fixed data'!$G$6*AJ86/1000000</f>
        <v>0.1186321097047154</v>
      </c>
      <c r="AK65" s="35">
        <f>'Fixed data'!$G$6*AK86/1000000</f>
        <v>0.1186321097047154</v>
      </c>
      <c r="AL65" s="35">
        <f>'Fixed data'!$G$6*AL86/1000000</f>
        <v>0.1186321097047154</v>
      </c>
      <c r="AM65" s="35">
        <f>'Fixed data'!$G$6*AM86/1000000</f>
        <v>0.1186321097047154</v>
      </c>
      <c r="AN65" s="35">
        <f>'Fixed data'!$G$6*AN86/1000000</f>
        <v>0.1186321097047154</v>
      </c>
      <c r="AO65" s="35">
        <f>'Fixed data'!$G$6*AO86/1000000</f>
        <v>0.1186321097047154</v>
      </c>
      <c r="AP65" s="35">
        <f>'Fixed data'!$G$6*AP86/1000000</f>
        <v>0.1186321097047154</v>
      </c>
      <c r="AQ65" s="35">
        <f>'Fixed data'!$G$6*AQ86/1000000</f>
        <v>0.1186321097047154</v>
      </c>
      <c r="AR65" s="35">
        <f>'Fixed data'!$G$6*AR86/1000000</f>
        <v>0.1186321097047154</v>
      </c>
      <c r="AS65" s="35">
        <f>'Fixed data'!$G$6*AS86/1000000</f>
        <v>0.1186321097047154</v>
      </c>
      <c r="AT65" s="35">
        <f>'Fixed data'!$G$6*AT86/1000000</f>
        <v>0.1186321097047154</v>
      </c>
      <c r="AU65" s="35">
        <f>'Fixed data'!$G$6*AU86/1000000</f>
        <v>0.1186321097047154</v>
      </c>
      <c r="AV65" s="35">
        <f>'Fixed data'!$G$6*AV86/1000000</f>
        <v>0.1186321097047154</v>
      </c>
      <c r="AW65" s="35">
        <f>'Fixed data'!$G$6*AW86/1000000</f>
        <v>0.1186321097047154</v>
      </c>
      <c r="AX65" s="35">
        <f>'Fixed data'!$G$6*AX86/1000000</f>
        <v>0.1186321097047154</v>
      </c>
      <c r="AY65" s="35">
        <f>'Fixed data'!$G$6*AY86/1000000</f>
        <v>0.1186321097047154</v>
      </c>
      <c r="AZ65" s="35">
        <f>'Fixed data'!$G$6*AZ86/1000000</f>
        <v>0.1186321097047154</v>
      </c>
      <c r="BA65" s="35">
        <f>'Fixed data'!$G$6*BA86/1000000</f>
        <v>0.1186321097047154</v>
      </c>
      <c r="BB65" s="35">
        <f>'Fixed data'!$G$6*BB86/1000000</f>
        <v>0.1186321097047154</v>
      </c>
      <c r="BC65" s="35">
        <f>'Fixed data'!$G$6*BC86/1000000</f>
        <v>0.1186321097047154</v>
      </c>
      <c r="BD65" s="35">
        <f>'Fixed data'!$G$6*BD86/1000000</f>
        <v>0.1186321097047154</v>
      </c>
    </row>
    <row r="66" spans="1:56" ht="15" customHeight="1" x14ac:dyDescent="0.3">
      <c r="A66" s="176"/>
      <c r="B66" s="9" t="s">
        <v>200</v>
      </c>
      <c r="D66" s="4" t="s">
        <v>39</v>
      </c>
      <c r="E66" s="35">
        <f>E87*'Fixed data'!H$5/1000000</f>
        <v>8.9974195563547882E-3</v>
      </c>
      <c r="F66" s="35">
        <f>F87*'Fixed data'!I$5/1000000</f>
        <v>9.1775400364331079E-3</v>
      </c>
      <c r="G66" s="35">
        <f>G87*'Fixed data'!J$5/1000000</f>
        <v>9.4695370747676366E-3</v>
      </c>
      <c r="H66" s="35">
        <f>H87*'Fixed data'!K$5/1000000</f>
        <v>9.7634792177715268E-3</v>
      </c>
      <c r="I66" s="35">
        <f>I87*'Fixed data'!L$5/1000000</f>
        <v>1.006768842398306E-2</v>
      </c>
      <c r="J66" s="35">
        <f>J87*'Fixed data'!M$5/1000000</f>
        <v>1.7383268257781827E-2</v>
      </c>
      <c r="K66" s="35">
        <f>K87*'Fixed data'!N$5/1000000</f>
        <v>2.418395018143361E-2</v>
      </c>
      <c r="L66" s="35">
        <f>L87*'Fixed data'!O$5/1000000</f>
        <v>3.0469734194938418E-2</v>
      </c>
      <c r="M66" s="35">
        <f>M87*'Fixed data'!P$5/1000000</f>
        <v>3.6240620298296236E-2</v>
      </c>
      <c r="N66" s="35">
        <f>N87*'Fixed data'!Q$5/1000000</f>
        <v>4.1496608491507089E-2</v>
      </c>
      <c r="O66" s="35">
        <f>O87*'Fixed data'!R$5/1000000</f>
        <v>4.623769877457095E-2</v>
      </c>
      <c r="P66" s="35">
        <f>P87*'Fixed data'!S$5/1000000</f>
        <v>5.0463891147487831E-2</v>
      </c>
      <c r="Q66" s="35">
        <f>Q87*'Fixed data'!T$5/1000000</f>
        <v>5.417518561025772E-2</v>
      </c>
      <c r="R66" s="35">
        <f>R87*'Fixed data'!U$5/1000000</f>
        <v>5.7371582162880651E-2</v>
      </c>
      <c r="S66" s="35">
        <f>S87*'Fixed data'!V$5/1000000</f>
        <v>6.0053080805356596E-2</v>
      </c>
      <c r="T66" s="35">
        <f>T87*'Fixed data'!W$5/1000000</f>
        <v>6.1192256004766028E-2</v>
      </c>
      <c r="U66" s="35">
        <f>U87*'Fixed data'!X$5/1000000</f>
        <v>6.3104095920830161E-2</v>
      </c>
      <c r="V66" s="35">
        <f>V87*'Fixed data'!Y$5/1000000</f>
        <v>6.4478784514833368E-2</v>
      </c>
      <c r="W66" s="35">
        <f>W87*'Fixed data'!Z$5/1000000</f>
        <v>6.5316321786775641E-2</v>
      </c>
      <c r="X66" s="35">
        <f>X87*'Fixed data'!AA$5/1000000</f>
        <v>6.5616707736656982E-2</v>
      </c>
      <c r="Y66" s="35">
        <f>Y87*'Fixed data'!AB$5/1000000</f>
        <v>6.5379942364477389E-2</v>
      </c>
      <c r="Z66" s="35">
        <f>Z87*'Fixed data'!AC$5/1000000</f>
        <v>6.4080773429015428E-2</v>
      </c>
      <c r="AA66" s="35">
        <f>AA87*'Fixed data'!AD$5/1000000</f>
        <v>6.2808073364289743E-2</v>
      </c>
      <c r="AB66" s="35">
        <f>AB87*'Fixed data'!AE$5/1000000</f>
        <v>6.0998221977503125E-2</v>
      </c>
      <c r="AC66" s="35">
        <f>AC87*'Fixed data'!AF$5/1000000</f>
        <v>5.8651219268655574E-2</v>
      </c>
      <c r="AD66" s="35">
        <f>AD87*'Fixed data'!AG$5/1000000</f>
        <v>5.5767065237747104E-2</v>
      </c>
      <c r="AE66" s="35">
        <f>AE87*'Fixed data'!AH$5/1000000</f>
        <v>5.234575988477768E-2</v>
      </c>
      <c r="AF66" s="35">
        <f>AF87*'Fixed data'!AI$5/1000000</f>
        <v>4.8387303209747323E-2</v>
      </c>
      <c r="AG66" s="35">
        <f>AG87*'Fixed data'!AJ$5/1000000</f>
        <v>4.3891695212656033E-2</v>
      </c>
      <c r="AH66" s="35">
        <f>AH87*'Fixed data'!AK$5/1000000</f>
        <v>3.885893589350381E-2</v>
      </c>
      <c r="AI66" s="35">
        <f>AI87*'Fixed data'!AL$5/1000000</f>
        <v>3.3109084575251246E-2</v>
      </c>
      <c r="AJ66" s="35">
        <f>AJ87*'Fixed data'!AM$5/1000000</f>
        <v>2.7040390563552941E-2</v>
      </c>
      <c r="AK66" s="35">
        <f>AK87*'Fixed data'!AN$5/1000000</f>
        <v>2.04345452297937E-2</v>
      </c>
      <c r="AL66" s="35">
        <f>AL87*'Fixed data'!AO$5/1000000</f>
        <v>1.3291548573973529E-2</v>
      </c>
      <c r="AM66" s="35">
        <f>AM87*'Fixed data'!AP$5/1000000</f>
        <v>5.6114005960922839E-3</v>
      </c>
      <c r="AN66" s="35">
        <f>AN87*'Fixed data'!AQ$5/1000000</f>
        <v>5.8231515619825589E-3</v>
      </c>
      <c r="AO66" s="35">
        <f>AO87*'Fixed data'!AR$5/1000000</f>
        <v>6.0084336571365497E-3</v>
      </c>
      <c r="AP66" s="35">
        <f>AP87*'Fixed data'!AS$5/1000000</f>
        <v>6.1937157522905396E-3</v>
      </c>
      <c r="AQ66" s="35">
        <f>AQ87*'Fixed data'!AT$5/1000000</f>
        <v>6.3789978474445303E-3</v>
      </c>
      <c r="AR66" s="35">
        <f>AR87*'Fixed data'!AU$5/1000000</f>
        <v>6.5642799425985202E-3</v>
      </c>
      <c r="AS66" s="35">
        <f>AS87*'Fixed data'!AV$5/1000000</f>
        <v>6.7760309084887961E-3</v>
      </c>
      <c r="AT66" s="35">
        <f>AT87*'Fixed data'!AW$5/1000000</f>
        <v>6.9348441329065017E-3</v>
      </c>
      <c r="AU66" s="35">
        <f>AU87*'Fixed data'!AX$5/1000000</f>
        <v>7.1201262280604933E-3</v>
      </c>
      <c r="AV66" s="35">
        <f>AV87*'Fixed data'!AY$5/1000000</f>
        <v>7.305408323214484E-3</v>
      </c>
      <c r="AW66" s="35">
        <f>AW87*'Fixed data'!AZ$5/1000000</f>
        <v>7.4642215476321888E-3</v>
      </c>
      <c r="AX66" s="35">
        <f>AX87*'Fixed data'!BA$5/1000000</f>
        <v>7.596565901313611E-3</v>
      </c>
      <c r="AY66" s="35">
        <f>AY87*'Fixed data'!BB$5/1000000</f>
        <v>7.7289102549950332E-3</v>
      </c>
      <c r="AZ66" s="35">
        <f>AZ87*'Fixed data'!BC$5/1000000</f>
        <v>7.8612546086764545E-3</v>
      </c>
      <c r="BA66" s="35">
        <f>BA87*'Fixed data'!BD$5/1000000</f>
        <v>7.9671300916215916E-3</v>
      </c>
      <c r="BB66" s="35">
        <f>BB87*'Fixed data'!BE$5/1000000</f>
        <v>8.0730055745667304E-3</v>
      </c>
      <c r="BC66" s="35">
        <f>BC87*'Fixed data'!BF$5/1000000</f>
        <v>8.1788810575118675E-3</v>
      </c>
      <c r="BD66" s="35">
        <f>BD87*'Fixed data'!BG$5/1000000</f>
        <v>8.2582876697207212E-3</v>
      </c>
    </row>
    <row r="67" spans="1:56" ht="15" customHeight="1" x14ac:dyDescent="0.3">
      <c r="A67" s="176"/>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6"/>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6"/>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6"/>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6"/>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6"/>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6"/>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6"/>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6"/>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7"/>
      <c r="B76" s="13" t="s">
        <v>99</v>
      </c>
      <c r="C76" s="13"/>
      <c r="D76" s="13" t="s">
        <v>39</v>
      </c>
      <c r="E76" s="53">
        <f>SUM(E65:E75)</f>
        <v>0.12762952926107018</v>
      </c>
      <c r="F76" s="53">
        <f t="shared" ref="F76:BD76" si="9">SUM(F65:F75)</f>
        <v>0.1278096497411485</v>
      </c>
      <c r="G76" s="53">
        <f t="shared" si="9"/>
        <v>0.12810164677948305</v>
      </c>
      <c r="H76" s="53">
        <f t="shared" si="9"/>
        <v>0.12839558892248693</v>
      </c>
      <c r="I76" s="53">
        <f t="shared" si="9"/>
        <v>0.12869979812869844</v>
      </c>
      <c r="J76" s="53">
        <f t="shared" si="9"/>
        <v>0.13601537796249721</v>
      </c>
      <c r="K76" s="53">
        <f t="shared" si="9"/>
        <v>0.14281605988614901</v>
      </c>
      <c r="L76" s="53">
        <f t="shared" si="9"/>
        <v>0.14910184389965381</v>
      </c>
      <c r="M76" s="53">
        <f t="shared" si="9"/>
        <v>0.15487273000301163</v>
      </c>
      <c r="N76" s="53">
        <f t="shared" si="9"/>
        <v>0.16012871819622249</v>
      </c>
      <c r="O76" s="53">
        <f t="shared" si="9"/>
        <v>0.16486980847928634</v>
      </c>
      <c r="P76" s="53">
        <f t="shared" si="9"/>
        <v>0.16909600085220322</v>
      </c>
      <c r="Q76" s="53">
        <f t="shared" si="9"/>
        <v>0.17280729531497313</v>
      </c>
      <c r="R76" s="53">
        <f t="shared" si="9"/>
        <v>0.17600369186759604</v>
      </c>
      <c r="S76" s="53">
        <f t="shared" si="9"/>
        <v>0.17868519051007198</v>
      </c>
      <c r="T76" s="53">
        <f t="shared" si="9"/>
        <v>0.17982436570948143</v>
      </c>
      <c r="U76" s="53">
        <f t="shared" si="9"/>
        <v>0.18173620562554554</v>
      </c>
      <c r="V76" s="53">
        <f t="shared" si="9"/>
        <v>0.18311089421954876</v>
      </c>
      <c r="W76" s="53">
        <f t="shared" si="9"/>
        <v>0.18394843149149104</v>
      </c>
      <c r="X76" s="53">
        <f t="shared" si="9"/>
        <v>0.18424881744137239</v>
      </c>
      <c r="Y76" s="53">
        <f t="shared" si="9"/>
        <v>0.1840120520691928</v>
      </c>
      <c r="Z76" s="53">
        <f t="shared" si="9"/>
        <v>0.18271288313373082</v>
      </c>
      <c r="AA76" s="53">
        <f t="shared" si="9"/>
        <v>0.18144018306900514</v>
      </c>
      <c r="AB76" s="53">
        <f t="shared" si="9"/>
        <v>0.17963033168221854</v>
      </c>
      <c r="AC76" s="53">
        <f t="shared" si="9"/>
        <v>0.17728332897337096</v>
      </c>
      <c r="AD76" s="53">
        <f t="shared" si="9"/>
        <v>0.17439917494246249</v>
      </c>
      <c r="AE76" s="53">
        <f t="shared" si="9"/>
        <v>0.17097786958949307</v>
      </c>
      <c r="AF76" s="53">
        <f t="shared" si="9"/>
        <v>0.16701941291446271</v>
      </c>
      <c r="AG76" s="53">
        <f t="shared" si="9"/>
        <v>0.16252380491737142</v>
      </c>
      <c r="AH76" s="53">
        <f t="shared" si="9"/>
        <v>0.15749104559821919</v>
      </c>
      <c r="AI76" s="53">
        <f t="shared" si="9"/>
        <v>0.15174119427996663</v>
      </c>
      <c r="AJ76" s="53">
        <f t="shared" si="9"/>
        <v>0.14567250026826833</v>
      </c>
      <c r="AK76" s="53">
        <f t="shared" si="9"/>
        <v>0.13906665493450909</v>
      </c>
      <c r="AL76" s="53">
        <f t="shared" si="9"/>
        <v>0.13192365827868893</v>
      </c>
      <c r="AM76" s="53">
        <f t="shared" si="9"/>
        <v>0.12424351030080769</v>
      </c>
      <c r="AN76" s="53">
        <f t="shared" si="9"/>
        <v>0.12445526126669795</v>
      </c>
      <c r="AO76" s="53">
        <f t="shared" si="9"/>
        <v>0.12464054336185194</v>
      </c>
      <c r="AP76" s="53">
        <f t="shared" si="9"/>
        <v>0.12482582545700593</v>
      </c>
      <c r="AQ76" s="53">
        <f t="shared" si="9"/>
        <v>0.12501110755215994</v>
      </c>
      <c r="AR76" s="53">
        <f t="shared" si="9"/>
        <v>0.12519638964731392</v>
      </c>
      <c r="AS76" s="53">
        <f t="shared" si="9"/>
        <v>0.12540814061320418</v>
      </c>
      <c r="AT76" s="53">
        <f t="shared" si="9"/>
        <v>0.1255669538376219</v>
      </c>
      <c r="AU76" s="53">
        <f t="shared" si="9"/>
        <v>0.1257522359327759</v>
      </c>
      <c r="AV76" s="53">
        <f t="shared" si="9"/>
        <v>0.12593751802792988</v>
      </c>
      <c r="AW76" s="53">
        <f t="shared" si="9"/>
        <v>0.12609633125234759</v>
      </c>
      <c r="AX76" s="53">
        <f t="shared" si="9"/>
        <v>0.12622867560602902</v>
      </c>
      <c r="AY76" s="53">
        <f t="shared" si="9"/>
        <v>0.12636101995971044</v>
      </c>
      <c r="AZ76" s="53">
        <f t="shared" si="9"/>
        <v>0.12649336431339187</v>
      </c>
      <c r="BA76" s="53">
        <f t="shared" si="9"/>
        <v>0.126599239796337</v>
      </c>
      <c r="BB76" s="53">
        <f t="shared" si="9"/>
        <v>0.12670511527928213</v>
      </c>
      <c r="BC76" s="53">
        <f t="shared" si="9"/>
        <v>0.12681099076222727</v>
      </c>
      <c r="BD76" s="53">
        <f t="shared" si="9"/>
        <v>0.12689039737443611</v>
      </c>
    </row>
    <row r="77" spans="1:56" x14ac:dyDescent="0.3">
      <c r="A77" s="75"/>
      <c r="B77" s="14" t="s">
        <v>16</v>
      </c>
      <c r="C77" s="14"/>
      <c r="D77" s="14" t="s">
        <v>39</v>
      </c>
      <c r="E77" s="54">
        <f>IF('Fixed data'!$G$19=FALSE,E64+E76,E64)</f>
        <v>-1.36351728873893</v>
      </c>
      <c r="F77" s="54">
        <f>IF('Fixed data'!$G$19=FALSE,F64+F76,F64)</f>
        <v>-8.6089612525518139E-2</v>
      </c>
      <c r="G77" s="54">
        <f>IF('Fixed data'!$G$19=FALSE,G64+G76,G64)</f>
        <v>-8.2645756909405815E-2</v>
      </c>
      <c r="H77" s="54">
        <f>IF('Fixed data'!$G$19=FALSE,H64+H76,H64)</f>
        <v>-7.9199956188624132E-2</v>
      </c>
      <c r="I77" s="54">
        <f>IF('Fixed data'!$G$19=FALSE,I64+I76,I64)</f>
        <v>-7.5743888404634835E-2</v>
      </c>
      <c r="J77" s="54">
        <f>IF('Fixed data'!$G$19=FALSE,J64+J76,J64)</f>
        <v>-6.5276449993058289E-2</v>
      </c>
      <c r="K77" s="54">
        <f>IF('Fixed data'!$G$19=FALSE,K64+K76,K64)</f>
        <v>-5.5323909491628714E-2</v>
      </c>
      <c r="L77" s="54">
        <f>IF('Fixed data'!$G$19=FALSE,L64+L76,L64)</f>
        <v>-4.588626690034614E-2</v>
      </c>
      <c r="M77" s="54">
        <f>IF('Fixed data'!$G$19=FALSE,M64+M76,M64)</f>
        <v>-3.6963522219210537E-2</v>
      </c>
      <c r="N77" s="54">
        <f>IF('Fixed data'!$G$19=FALSE,N64+N76,N64)</f>
        <v>-2.8555675448221907E-2</v>
      </c>
      <c r="O77" s="54">
        <f>IF('Fixed data'!$G$19=FALSE,O64+O76,O64)</f>
        <v>-2.0662726587380276E-2</v>
      </c>
      <c r="P77" s="54">
        <f>IF('Fixed data'!$G$19=FALSE,P64+P76,P64)</f>
        <v>-1.3284675636685617E-2</v>
      </c>
      <c r="Q77" s="54">
        <f>IF('Fixed data'!$G$19=FALSE,Q64+Q76,Q64)</f>
        <v>-6.4215225961379296E-3</v>
      </c>
      <c r="R77" s="54">
        <f>IF('Fixed data'!$G$19=FALSE,R64+R76,R64)</f>
        <v>-7.3267465737242299E-5</v>
      </c>
      <c r="S77" s="54">
        <f>IF('Fixed data'!$G$19=FALSE,S64+S76,S64)</f>
        <v>5.7600897545165008E-3</v>
      </c>
      <c r="T77" s="54">
        <f>IF('Fixed data'!$G$19=FALSE,T64+T76,T64)</f>
        <v>1.0051123531703732E-2</v>
      </c>
      <c r="U77" s="54">
        <f>IF('Fixed data'!$G$19=FALSE,U64+U76,U64)</f>
        <v>1.5114822025545621E-2</v>
      </c>
      <c r="V77" s="54">
        <f>IF('Fixed data'!$G$19=FALSE,V64+V76,V64)</f>
        <v>1.9641369197326619E-2</v>
      </c>
      <c r="W77" s="54">
        <f>IF('Fixed data'!$G$19=FALSE,W64+W76,W64)</f>
        <v>2.3630765047046698E-2</v>
      </c>
      <c r="X77" s="54">
        <f>IF('Fixed data'!$G$19=FALSE,X64+X76,X64)</f>
        <v>2.708300957470583E-2</v>
      </c>
      <c r="Y77" s="54">
        <f>IF('Fixed data'!$G$19=FALSE,Y64+Y76,Y64)</f>
        <v>2.9998102780304015E-2</v>
      </c>
      <c r="Z77" s="54">
        <f>IF('Fixed data'!$G$19=FALSE,Z64+Z76,Z64)</f>
        <v>3.1850792422619817E-2</v>
      </c>
      <c r="AA77" s="54">
        <f>IF('Fixed data'!$G$19=FALSE,AA64+AA76,AA64)</f>
        <v>3.372995093567191E-2</v>
      </c>
      <c r="AB77" s="54">
        <f>IF('Fixed data'!$G$19=FALSE,AB64+AB76,AB64)</f>
        <v>3.5071958126663083E-2</v>
      </c>
      <c r="AC77" s="54">
        <f>IF('Fixed data'!$G$19=FALSE,AC64+AC76,AC64)</f>
        <v>3.5876813995593282E-2</v>
      </c>
      <c r="AD77" s="54">
        <f>IF('Fixed data'!$G$19=FALSE,AD64+AD76,AD64)</f>
        <v>3.6144518542462589E-2</v>
      </c>
      <c r="AE77" s="54">
        <f>IF('Fixed data'!$G$19=FALSE,AE64+AE76,AE64)</f>
        <v>3.587507176727095E-2</v>
      </c>
      <c r="AF77" s="54">
        <f>IF('Fixed data'!$G$19=FALSE,AF64+AF76,AF64)</f>
        <v>3.5068473670018363E-2</v>
      </c>
      <c r="AG77" s="54">
        <f>IF('Fixed data'!$G$19=FALSE,AG64+AG76,AG64)</f>
        <v>3.3724724250704857E-2</v>
      </c>
      <c r="AH77" s="54">
        <f>IF('Fixed data'!$G$19=FALSE,AH64+AH76,AH64)</f>
        <v>3.1843823509330405E-2</v>
      </c>
      <c r="AI77" s="54">
        <f>IF('Fixed data'!$G$19=FALSE,AI64+AI76,AI64)</f>
        <v>2.9245830768855646E-2</v>
      </c>
      <c r="AJ77" s="54">
        <f>IF('Fixed data'!$G$19=FALSE,AJ64+AJ76,AJ64)</f>
        <v>2.6328995334935129E-2</v>
      </c>
      <c r="AK77" s="54">
        <f>IF('Fixed data'!$G$19=FALSE,AK64+AK76,AK64)</f>
        <v>2.2875008578953665E-2</v>
      </c>
      <c r="AL77" s="54">
        <f>IF('Fixed data'!$G$19=FALSE,AL64+AL76,AL64)</f>
        <v>1.8883870500911282E-2</v>
      </c>
      <c r="AM77" s="54">
        <f>IF('Fixed data'!$G$19=FALSE,AM64+AM76,AM64)</f>
        <v>1.4355581100807813E-2</v>
      </c>
      <c r="AN77" s="54">
        <f>IF('Fixed data'!$G$19=FALSE,AN64+AN76,AN64)</f>
        <v>1.7719190644475843E-2</v>
      </c>
      <c r="AO77" s="54">
        <f>IF('Fixed data'!$G$19=FALSE,AO64+AO76,AO64)</f>
        <v>2.1056331317407626E-2</v>
      </c>
      <c r="AP77" s="54">
        <f>IF('Fixed data'!$G$19=FALSE,AP64+AP76,AP64)</f>
        <v>2.439347199033938E-2</v>
      </c>
      <c r="AQ77" s="54">
        <f>IF('Fixed data'!$G$19=FALSE,AQ64+AQ76,AQ64)</f>
        <v>2.7730612663271162E-2</v>
      </c>
      <c r="AR77" s="54">
        <f>IF('Fixed data'!$G$19=FALSE,AR64+AR76,AR64)</f>
        <v>3.1067753336202916E-2</v>
      </c>
      <c r="AS77" s="54">
        <f>IF('Fixed data'!$G$19=FALSE,AS64+AS76,AS64)</f>
        <v>3.4431362879870961E-2</v>
      </c>
      <c r="AT77" s="54">
        <f>IF('Fixed data'!$G$19=FALSE,AT64+AT76,AT64)</f>
        <v>3.7742034682066453E-2</v>
      </c>
      <c r="AU77" s="54">
        <f>IF('Fixed data'!$G$19=FALSE,AU64+AU76,AU64)</f>
        <v>4.1079175354998221E-2</v>
      </c>
      <c r="AV77" s="54">
        <f>IF('Fixed data'!$G$19=FALSE,AV64+AV76,AV64)</f>
        <v>4.4416316027929989E-2</v>
      </c>
      <c r="AW77" s="54">
        <f>IF('Fixed data'!$G$19=FALSE,AW64+AW76,AW64)</f>
        <v>4.7726987830125481E-2</v>
      </c>
      <c r="AX77" s="54">
        <f>IF('Fixed data'!$G$19=FALSE,AX64+AX76,AX64)</f>
        <v>5.1011190761584682E-2</v>
      </c>
      <c r="AY77" s="54">
        <f>IF('Fixed data'!$G$19=FALSE,AY64+AY76,AY64)</f>
        <v>0.12636101995971052</v>
      </c>
      <c r="AZ77" s="54">
        <f>IF('Fixed data'!$G$19=FALSE,AZ64+AZ76,AZ64)</f>
        <v>0.12649336431339195</v>
      </c>
      <c r="BA77" s="54">
        <f>IF('Fixed data'!$G$19=FALSE,BA64+BA76,BA64)</f>
        <v>0.12659923979633708</v>
      </c>
      <c r="BB77" s="54">
        <f>IF('Fixed data'!$G$19=FALSE,BB64+BB76,BB64)</f>
        <v>0.12670511527928222</v>
      </c>
      <c r="BC77" s="54">
        <f>IF('Fixed data'!$G$19=FALSE,BC64+BC76,BC64)</f>
        <v>0.12681099076222735</v>
      </c>
      <c r="BD77" s="54">
        <f>IF('Fixed data'!$G$19=FALSE,BD64+BD76,BD64)</f>
        <v>0.12689039737443619</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-1.3174080084434108</v>
      </c>
      <c r="F80" s="55">
        <f t="shared" ref="F80:BD80" si="10">F77*F78</f>
        <v>-8.0365574482968702E-2</v>
      </c>
      <c r="G80" s="55">
        <f t="shared" si="10"/>
        <v>-7.4541737598851132E-2</v>
      </c>
      <c r="H80" s="55">
        <f t="shared" si="10"/>
        <v>-6.9018186254643954E-2</v>
      </c>
      <c r="I80" s="55">
        <f t="shared" si="10"/>
        <v>-6.3774321590229041E-2</v>
      </c>
      <c r="J80" s="55">
        <f t="shared" si="10"/>
        <v>-5.3102434127475721E-2</v>
      </c>
      <c r="K80" s="55">
        <f t="shared" si="10"/>
        <v>-4.3484092770109915E-2</v>
      </c>
      <c r="L80" s="55">
        <f t="shared" si="10"/>
        <v>-3.484656135574609E-2</v>
      </c>
      <c r="M80" s="55">
        <f t="shared" si="10"/>
        <v>-2.7121281093453752E-2</v>
      </c>
      <c r="N80" s="55">
        <f t="shared" si="10"/>
        <v>-2.0243655563434739E-2</v>
      </c>
      <c r="O80" s="55">
        <f t="shared" si="10"/>
        <v>-1.4152846009985502E-2</v>
      </c>
      <c r="P80" s="55">
        <f t="shared" si="10"/>
        <v>-8.7915764595470416E-3</v>
      </c>
      <c r="Q80" s="55">
        <f t="shared" si="10"/>
        <v>-4.1059482161452466E-3</v>
      </c>
      <c r="R80" s="55">
        <f t="shared" si="10"/>
        <v>-4.5263306152188348E-5</v>
      </c>
      <c r="S80" s="55">
        <f t="shared" si="10"/>
        <v>3.4381435369077551E-3</v>
      </c>
      <c r="T80" s="55">
        <f t="shared" si="10"/>
        <v>5.7965423601091552E-3</v>
      </c>
      <c r="U80" s="55">
        <f t="shared" si="10"/>
        <v>8.422035958115014E-3</v>
      </c>
      <c r="V80" s="55">
        <f t="shared" si="10"/>
        <v>1.0574149903401239E-2</v>
      </c>
      <c r="W80" s="55">
        <f t="shared" si="10"/>
        <v>1.2291676907414345E-2</v>
      </c>
      <c r="X80" s="55">
        <f t="shared" si="10"/>
        <v>1.3610996659983438E-2</v>
      </c>
      <c r="Y80" s="55">
        <f t="shared" si="10"/>
        <v>1.4566205850295312E-2</v>
      </c>
      <c r="Z80" s="55">
        <f t="shared" si="10"/>
        <v>1.4942819355152731E-2</v>
      </c>
      <c r="AA80" s="55">
        <f t="shared" si="10"/>
        <v>1.5289302180523438E-2</v>
      </c>
      <c r="AB80" s="55">
        <f t="shared" si="10"/>
        <v>1.5360014261219121E-2</v>
      </c>
      <c r="AC80" s="55">
        <f t="shared" si="10"/>
        <v>1.5181165826834696E-2</v>
      </c>
      <c r="AD80" s="55">
        <f t="shared" si="10"/>
        <v>1.4777240772808047E-2</v>
      </c>
      <c r="AE80" s="55">
        <f t="shared" si="10"/>
        <v>1.4171092541870735E-2</v>
      </c>
      <c r="AF80" s="55">
        <f t="shared" si="10"/>
        <v>1.3384035187276246E-2</v>
      </c>
      <c r="AG80" s="55">
        <f t="shared" si="10"/>
        <v>1.2435929844433521E-2</v>
      </c>
      <c r="AH80" s="55">
        <f t="shared" si="10"/>
        <v>1.1345266827404468E-2</v>
      </c>
      <c r="AI80" s="55">
        <f t="shared" si="10"/>
        <v>1.1697956357098485E-2</v>
      </c>
      <c r="AJ80" s="55">
        <f t="shared" si="10"/>
        <v>1.0224523960174713E-2</v>
      </c>
      <c r="AK80" s="55">
        <f t="shared" si="10"/>
        <v>8.6244786285519532E-3</v>
      </c>
      <c r="AL80" s="55">
        <f t="shared" si="10"/>
        <v>6.9123444842590486E-3</v>
      </c>
      <c r="AM80" s="55">
        <f t="shared" si="10"/>
        <v>5.1017351891189501E-3</v>
      </c>
      <c r="AN80" s="55">
        <f t="shared" si="10"/>
        <v>6.1136953181052563E-3</v>
      </c>
      <c r="AO80" s="55">
        <f t="shared" si="10"/>
        <v>7.0535117060604013E-3</v>
      </c>
      <c r="AP80" s="55">
        <f t="shared" si="10"/>
        <v>7.9333950385325307E-3</v>
      </c>
      <c r="AQ80" s="55">
        <f t="shared" si="10"/>
        <v>8.7560392810977633E-3</v>
      </c>
      <c r="AR80" s="55">
        <f t="shared" si="10"/>
        <v>9.524032312686264E-3</v>
      </c>
      <c r="AS80" s="55">
        <f t="shared" si="10"/>
        <v>1.0247737697077442E-2</v>
      </c>
      <c r="AT80" s="55">
        <f t="shared" si="10"/>
        <v>1.0905909055056782E-2</v>
      </c>
      <c r="AU80" s="55">
        <f t="shared" si="10"/>
        <v>1.1524472460570187E-2</v>
      </c>
      <c r="AV80" s="55">
        <f t="shared" si="10"/>
        <v>1.2097751167610336E-2</v>
      </c>
      <c r="AW80" s="55">
        <f t="shared" si="10"/>
        <v>1.2620858978225485E-2</v>
      </c>
      <c r="AX80" s="55">
        <f t="shared" si="10"/>
        <v>1.30964360015379E-2</v>
      </c>
      <c r="AY80" s="55">
        <f t="shared" si="10"/>
        <v>3.1496591776444365E-2</v>
      </c>
      <c r="AZ80" s="55">
        <f t="shared" si="10"/>
        <v>3.0611242491839549E-2</v>
      </c>
      <c r="BA80" s="55">
        <f t="shared" si="10"/>
        <v>2.9744528380351618E-2</v>
      </c>
      <c r="BB80" s="55">
        <f t="shared" si="10"/>
        <v>2.8902333840781204E-2</v>
      </c>
      <c r="BC80" s="55">
        <f t="shared" si="10"/>
        <v>2.8083965813608881E-2</v>
      </c>
      <c r="BD80" s="55">
        <f t="shared" si="10"/>
        <v>2.7283059664854468E-2</v>
      </c>
    </row>
    <row r="81" spans="1:56" x14ac:dyDescent="0.3">
      <c r="A81" s="75"/>
      <c r="B81" s="15" t="s">
        <v>18</v>
      </c>
      <c r="C81" s="15"/>
      <c r="D81" s="14" t="s">
        <v>39</v>
      </c>
      <c r="E81" s="56">
        <f>+E80</f>
        <v>-1.3174080084434108</v>
      </c>
      <c r="F81" s="56">
        <f t="shared" ref="F81:BD81" si="11">+E81+F80</f>
        <v>-1.3977735829263795</v>
      </c>
      <c r="G81" s="56">
        <f t="shared" si="11"/>
        <v>-1.4723153205252306</v>
      </c>
      <c r="H81" s="56">
        <f t="shared" si="11"/>
        <v>-1.5413335067798746</v>
      </c>
      <c r="I81" s="56">
        <f t="shared" si="11"/>
        <v>-1.6051078283701037</v>
      </c>
      <c r="J81" s="56">
        <f t="shared" si="11"/>
        <v>-1.6582102624975794</v>
      </c>
      <c r="K81" s="56">
        <f t="shared" si="11"/>
        <v>-1.7016943552676893</v>
      </c>
      <c r="L81" s="56">
        <f t="shared" si="11"/>
        <v>-1.7365409166234353</v>
      </c>
      <c r="M81" s="56">
        <f t="shared" si="11"/>
        <v>-1.7636621977168891</v>
      </c>
      <c r="N81" s="56">
        <f t="shared" si="11"/>
        <v>-1.7839058532803238</v>
      </c>
      <c r="O81" s="56">
        <f t="shared" si="11"/>
        <v>-1.7980586992903094</v>
      </c>
      <c r="P81" s="56">
        <f t="shared" si="11"/>
        <v>-1.8068502757498563</v>
      </c>
      <c r="Q81" s="56">
        <f t="shared" si="11"/>
        <v>-1.8109562239660015</v>
      </c>
      <c r="R81" s="56">
        <f t="shared" si="11"/>
        <v>-1.8110014872721538</v>
      </c>
      <c r="S81" s="56">
        <f t="shared" si="11"/>
        <v>-1.8075633437352461</v>
      </c>
      <c r="T81" s="56">
        <f t="shared" si="11"/>
        <v>-1.8017668013751369</v>
      </c>
      <c r="U81" s="56">
        <f t="shared" si="11"/>
        <v>-1.7933447654170218</v>
      </c>
      <c r="V81" s="56">
        <f t="shared" si="11"/>
        <v>-1.7827706155136205</v>
      </c>
      <c r="W81" s="56">
        <f t="shared" si="11"/>
        <v>-1.7704789386062061</v>
      </c>
      <c r="X81" s="56">
        <f t="shared" si="11"/>
        <v>-1.7568679419462228</v>
      </c>
      <c r="Y81" s="56">
        <f t="shared" si="11"/>
        <v>-1.7423017360959274</v>
      </c>
      <c r="Z81" s="56">
        <f t="shared" si="11"/>
        <v>-1.7273589167407748</v>
      </c>
      <c r="AA81" s="56">
        <f t="shared" si="11"/>
        <v>-1.7120696145602514</v>
      </c>
      <c r="AB81" s="56">
        <f t="shared" si="11"/>
        <v>-1.6967096002990323</v>
      </c>
      <c r="AC81" s="56">
        <f t="shared" si="11"/>
        <v>-1.6815284344721977</v>
      </c>
      <c r="AD81" s="56">
        <f t="shared" si="11"/>
        <v>-1.6667511936993897</v>
      </c>
      <c r="AE81" s="56">
        <f t="shared" si="11"/>
        <v>-1.652580101157519</v>
      </c>
      <c r="AF81" s="56">
        <f t="shared" si="11"/>
        <v>-1.6391960659702427</v>
      </c>
      <c r="AG81" s="56">
        <f t="shared" si="11"/>
        <v>-1.6267601361258093</v>
      </c>
      <c r="AH81" s="56">
        <f t="shared" si="11"/>
        <v>-1.6154148692984047</v>
      </c>
      <c r="AI81" s="56">
        <f t="shared" si="11"/>
        <v>-1.6037169129413062</v>
      </c>
      <c r="AJ81" s="56">
        <f t="shared" si="11"/>
        <v>-1.5934923889811314</v>
      </c>
      <c r="AK81" s="56">
        <f t="shared" si="11"/>
        <v>-1.5848679103525796</v>
      </c>
      <c r="AL81" s="56">
        <f t="shared" si="11"/>
        <v>-1.5779555658683204</v>
      </c>
      <c r="AM81" s="56">
        <f t="shared" si="11"/>
        <v>-1.5728538306792015</v>
      </c>
      <c r="AN81" s="56">
        <f t="shared" si="11"/>
        <v>-1.5667401353610961</v>
      </c>
      <c r="AO81" s="56">
        <f t="shared" si="11"/>
        <v>-1.5596866236550357</v>
      </c>
      <c r="AP81" s="56">
        <f t="shared" si="11"/>
        <v>-1.5517532286165032</v>
      </c>
      <c r="AQ81" s="56">
        <f t="shared" si="11"/>
        <v>-1.5429971893354055</v>
      </c>
      <c r="AR81" s="56">
        <f t="shared" si="11"/>
        <v>-1.5334731570227194</v>
      </c>
      <c r="AS81" s="56">
        <f t="shared" si="11"/>
        <v>-1.5232254193256418</v>
      </c>
      <c r="AT81" s="56">
        <f t="shared" si="11"/>
        <v>-1.5123195102705851</v>
      </c>
      <c r="AU81" s="56">
        <f t="shared" si="11"/>
        <v>-1.500795037810015</v>
      </c>
      <c r="AV81" s="56">
        <f t="shared" si="11"/>
        <v>-1.4886972866424046</v>
      </c>
      <c r="AW81" s="56">
        <f t="shared" si="11"/>
        <v>-1.4760764276641791</v>
      </c>
      <c r="AX81" s="56">
        <f t="shared" si="11"/>
        <v>-1.4629799916626411</v>
      </c>
      <c r="AY81" s="56">
        <f t="shared" si="11"/>
        <v>-1.4314833998861969</v>
      </c>
      <c r="AZ81" s="56">
        <f t="shared" si="11"/>
        <v>-1.4008721573943574</v>
      </c>
      <c r="BA81" s="56">
        <f t="shared" si="11"/>
        <v>-1.3711276290140058</v>
      </c>
      <c r="BB81" s="56">
        <f t="shared" si="11"/>
        <v>-1.3422252951732245</v>
      </c>
      <c r="BC81" s="56">
        <f t="shared" si="11"/>
        <v>-1.3141413293596156</v>
      </c>
      <c r="BD81" s="56">
        <f t="shared" si="11"/>
        <v>-1.286858269694761</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8" t="s">
        <v>298</v>
      </c>
      <c r="B86" s="4" t="s">
        <v>210</v>
      </c>
      <c r="D86" s="4" t="s">
        <v>86</v>
      </c>
      <c r="E86" s="44">
        <v>2450</v>
      </c>
      <c r="F86" s="44">
        <v>2450</v>
      </c>
      <c r="G86" s="44">
        <v>2450</v>
      </c>
      <c r="H86" s="44">
        <v>2450</v>
      </c>
      <c r="I86" s="44">
        <v>2450</v>
      </c>
      <c r="J86" s="44">
        <v>2450</v>
      </c>
      <c r="K86" s="44">
        <v>2450</v>
      </c>
      <c r="L86" s="44">
        <v>2450</v>
      </c>
      <c r="M86" s="44">
        <v>2450</v>
      </c>
      <c r="N86" s="44">
        <v>2450</v>
      </c>
      <c r="O86" s="44">
        <v>2450</v>
      </c>
      <c r="P86" s="44">
        <v>2450</v>
      </c>
      <c r="Q86" s="44">
        <v>2450</v>
      </c>
      <c r="R86" s="44">
        <v>2450</v>
      </c>
      <c r="S86" s="44">
        <v>2450</v>
      </c>
      <c r="T86" s="44">
        <v>2450</v>
      </c>
      <c r="U86" s="44">
        <v>2450</v>
      </c>
      <c r="V86" s="44">
        <v>2450</v>
      </c>
      <c r="W86" s="44">
        <v>2450</v>
      </c>
      <c r="X86" s="44">
        <v>2450</v>
      </c>
      <c r="Y86" s="44">
        <v>2450</v>
      </c>
      <c r="Z86" s="44">
        <v>2450</v>
      </c>
      <c r="AA86" s="44">
        <v>2450</v>
      </c>
      <c r="AB86" s="44">
        <v>2450</v>
      </c>
      <c r="AC86" s="44">
        <v>2450</v>
      </c>
      <c r="AD86" s="44">
        <v>2450</v>
      </c>
      <c r="AE86" s="44">
        <v>2450</v>
      </c>
      <c r="AF86" s="44">
        <v>2450</v>
      </c>
      <c r="AG86" s="44">
        <v>2450</v>
      </c>
      <c r="AH86" s="44">
        <v>2450</v>
      </c>
      <c r="AI86" s="44">
        <v>2450</v>
      </c>
      <c r="AJ86" s="44">
        <v>2450</v>
      </c>
      <c r="AK86" s="44">
        <v>2450</v>
      </c>
      <c r="AL86" s="44">
        <v>2450</v>
      </c>
      <c r="AM86" s="44">
        <v>2450</v>
      </c>
      <c r="AN86" s="44">
        <v>2450</v>
      </c>
      <c r="AO86" s="44">
        <v>2450</v>
      </c>
      <c r="AP86" s="44">
        <v>2450</v>
      </c>
      <c r="AQ86" s="44">
        <v>2450</v>
      </c>
      <c r="AR86" s="44">
        <v>2450</v>
      </c>
      <c r="AS86" s="44">
        <v>2450</v>
      </c>
      <c r="AT86" s="44">
        <v>2450</v>
      </c>
      <c r="AU86" s="44">
        <v>2450</v>
      </c>
      <c r="AV86" s="44">
        <v>2450</v>
      </c>
      <c r="AW86" s="44">
        <v>2450</v>
      </c>
      <c r="AX86" s="44">
        <v>2450</v>
      </c>
      <c r="AY86" s="44">
        <v>2450</v>
      </c>
      <c r="AZ86" s="44">
        <v>2450</v>
      </c>
      <c r="BA86" s="44">
        <v>2450</v>
      </c>
      <c r="BB86" s="44">
        <v>2450</v>
      </c>
      <c r="BC86" s="44">
        <v>2450</v>
      </c>
      <c r="BD86" s="44">
        <v>2450</v>
      </c>
    </row>
    <row r="87" spans="1:56" x14ac:dyDescent="0.3">
      <c r="A87" s="178"/>
      <c r="B87" s="4" t="s">
        <v>211</v>
      </c>
      <c r="D87" s="4" t="s">
        <v>88</v>
      </c>
      <c r="E87" s="35">
        <f>E86*'Fixed data'!H$12</f>
        <v>1231.9751500000002</v>
      </c>
      <c r="F87" s="35">
        <f>F86*'Fixed data'!I$12</f>
        <v>1196.4611750000004</v>
      </c>
      <c r="G87" s="35">
        <f>G86*'Fixed data'!J$12</f>
        <v>1160.9472000000003</v>
      </c>
      <c r="H87" s="35">
        <f>H86*'Fixed data'!K$12</f>
        <v>1125.4332250000002</v>
      </c>
      <c r="I87" s="35">
        <f>I86*'Fixed data'!L$12</f>
        <v>1089.9192500000004</v>
      </c>
      <c r="J87" s="35">
        <f>J86*'Fixed data'!M$12</f>
        <v>1054.4052750000003</v>
      </c>
      <c r="K87" s="35">
        <f>K86*'Fixed data'!N$12</f>
        <v>1018.8913000000003</v>
      </c>
      <c r="L87" s="35">
        <f>L86*'Fixed data'!O$12</f>
        <v>983.37732500000038</v>
      </c>
      <c r="M87" s="35">
        <f>M86*'Fixed data'!P$12</f>
        <v>947.86335000000031</v>
      </c>
      <c r="N87" s="35">
        <f>N86*'Fixed data'!Q$12</f>
        <v>912.34937500000035</v>
      </c>
      <c r="O87" s="35">
        <f>O86*'Fixed data'!R$12</f>
        <v>876.83540000000039</v>
      </c>
      <c r="P87" s="35">
        <f>P86*'Fixed data'!S$12</f>
        <v>841.32142500000043</v>
      </c>
      <c r="Q87" s="35">
        <f>Q86*'Fixed data'!T$12</f>
        <v>805.80745000000036</v>
      </c>
      <c r="R87" s="35">
        <f>R86*'Fixed data'!U$12</f>
        <v>770.2934750000004</v>
      </c>
      <c r="S87" s="35">
        <f>S86*'Fixed data'!V$12</f>
        <v>734.77950000000044</v>
      </c>
      <c r="T87" s="35">
        <f>T86*'Fixed data'!W$12</f>
        <v>699.26552500000048</v>
      </c>
      <c r="U87" s="35">
        <f>U86*'Fixed data'!X$12</f>
        <v>663.75155000000041</v>
      </c>
      <c r="V87" s="35">
        <f>V86*'Fixed data'!Y$12</f>
        <v>628.23757500000045</v>
      </c>
      <c r="W87" s="35">
        <f>W86*'Fixed data'!Z$12</f>
        <v>592.7236000000006</v>
      </c>
      <c r="X87" s="35">
        <f>X86*'Fixed data'!AA$12</f>
        <v>557.20962500000053</v>
      </c>
      <c r="Y87" s="35">
        <f>Y86*'Fixed data'!AB$12</f>
        <v>521.69565000000057</v>
      </c>
      <c r="Z87" s="35">
        <f>Z86*'Fixed data'!AC$12</f>
        <v>486.18167500000061</v>
      </c>
      <c r="AA87" s="35">
        <f>AA86*'Fixed data'!AD$12</f>
        <v>450.66770000000059</v>
      </c>
      <c r="AB87" s="35">
        <f>AB86*'Fixed data'!AE$12</f>
        <v>415.15372500000063</v>
      </c>
      <c r="AC87" s="35">
        <f>AC86*'Fixed data'!AF$12</f>
        <v>379.63975000000062</v>
      </c>
      <c r="AD87" s="35">
        <f>AD86*'Fixed data'!AG$12</f>
        <v>344.12577500000066</v>
      </c>
      <c r="AE87" s="35">
        <f>AE86*'Fixed data'!AH$12</f>
        <v>308.61180000000064</v>
      </c>
      <c r="AF87" s="35">
        <f>AF86*'Fixed data'!AI$12</f>
        <v>273.09782500000063</v>
      </c>
      <c r="AG87" s="35">
        <f>AG86*'Fixed data'!AJ$12</f>
        <v>237.58385000000061</v>
      </c>
      <c r="AH87" s="35">
        <f>AH86*'Fixed data'!AK$12</f>
        <v>202.06987500000059</v>
      </c>
      <c r="AI87" s="35">
        <f>AI86*'Fixed data'!AL$12</f>
        <v>166.55590000000058</v>
      </c>
      <c r="AJ87" s="35">
        <f>AJ86*'Fixed data'!AM$12</f>
        <v>131.04192500000059</v>
      </c>
      <c r="AK87" s="35">
        <f>AK86*'Fixed data'!AN$12</f>
        <v>95.527950000000587</v>
      </c>
      <c r="AL87" s="35">
        <f>AL86*'Fixed data'!AO$12</f>
        <v>60.013975000000592</v>
      </c>
      <c r="AM87" s="35">
        <f>AM86*'Fixed data'!AP$12</f>
        <v>24.5</v>
      </c>
      <c r="AN87" s="35">
        <f>AN86*'Fixed data'!AQ$12</f>
        <v>24.5</v>
      </c>
      <c r="AO87" s="35">
        <f>AO86*'Fixed data'!AR$12</f>
        <v>24.5</v>
      </c>
      <c r="AP87" s="35">
        <f>AP86*'Fixed data'!AS$12</f>
        <v>24.5</v>
      </c>
      <c r="AQ87" s="35">
        <f>AQ86*'Fixed data'!AT$12</f>
        <v>24.5</v>
      </c>
      <c r="AR87" s="35">
        <f>AR86*'Fixed data'!AU$12</f>
        <v>24.5</v>
      </c>
      <c r="AS87" s="35">
        <f>AS86*'Fixed data'!AV$12</f>
        <v>24.5</v>
      </c>
      <c r="AT87" s="35">
        <f>AT86*'Fixed data'!AW$12</f>
        <v>24.5</v>
      </c>
      <c r="AU87" s="35">
        <f>AU86*'Fixed data'!AX$12</f>
        <v>24.5</v>
      </c>
      <c r="AV87" s="35">
        <f>AV86*'Fixed data'!AY$12</f>
        <v>24.5</v>
      </c>
      <c r="AW87" s="35">
        <f>AW86*'Fixed data'!AZ$12</f>
        <v>24.5</v>
      </c>
      <c r="AX87" s="35">
        <f>AX86*'Fixed data'!BA$12</f>
        <v>24.5</v>
      </c>
      <c r="AY87" s="35">
        <f>AY86*'Fixed data'!BB$12</f>
        <v>24.5</v>
      </c>
      <c r="AZ87" s="35">
        <f>AZ86*'Fixed data'!BC$12</f>
        <v>24.5</v>
      </c>
      <c r="BA87" s="35">
        <f>BA86*'Fixed data'!BD$12</f>
        <v>24.5</v>
      </c>
      <c r="BB87" s="35">
        <f>BB86*'Fixed data'!BE$12</f>
        <v>24.5</v>
      </c>
      <c r="BC87" s="35">
        <f>BC86*'Fixed data'!BF$12</f>
        <v>24.5</v>
      </c>
      <c r="BD87" s="35">
        <f>BD86*'Fixed data'!BG$12</f>
        <v>24.5</v>
      </c>
    </row>
    <row r="88" spans="1:56" ht="12.75" customHeight="1" x14ac:dyDescent="0.3">
      <c r="A88" s="178"/>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8"/>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8"/>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8"/>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8"/>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8"/>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documentManagement/types"/>
    <ds:schemaRef ds:uri="eecedeb9-13b3-4e62-b003-046c92e1668a"/>
    <ds:schemaRef ds:uri="http://schemas.microsoft.com/office/infopath/2007/PartnerControls"/>
    <ds:schemaRef ds:uri="http://purl.org/dc/elements/1.1/"/>
    <ds:schemaRef ds:uri="http://purl.org/dc/terms/"/>
    <ds:schemaRef ds:uri="http://schemas.openxmlformats.org/package/2006/metadata/core-properties"/>
    <ds:schemaRef ds:uri="http://purl.org/dc/dcmitype/"/>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2016-07-26T10:54:32Z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