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46" firstSheet="1" activeTab="2"/>
  </bookViews>
  <sheets>
    <sheet name="version control" sheetId="30" r:id="rId1"/>
    <sheet name="Guidance" sheetId="28" r:id="rId2"/>
    <sheet name="Option summary" sheetId="37" r:id="rId3"/>
    <sheet name="Fixed data" sheetId="20" r:id="rId4"/>
    <sheet name="Baseline scenario" sheetId="10" r:id="rId5"/>
    <sheet name="Workings baseline" sheetId="27" r:id="rId6"/>
    <sheet name="Option 1" sheetId="31" r:id="rId7"/>
    <sheet name="Workings 1" sheetId="32" r:id="rId8"/>
    <sheet name="Option 2" sheetId="35" r:id="rId9"/>
    <sheet name="Workings 2" sheetId="34" r:id="rId10"/>
  </sheets>
  <calcPr calcId="145621" calcOnSave="0"/>
</workbook>
</file>

<file path=xl/calcChain.xml><?xml version="1.0" encoding="utf-8"?>
<calcChain xmlns="http://schemas.openxmlformats.org/spreadsheetml/2006/main">
  <c r="BD87" i="35" l="1"/>
  <c r="BC87" i="35"/>
  <c r="BC66" i="35" s="1"/>
  <c r="BB87" i="35"/>
  <c r="BA87" i="35"/>
  <c r="BA66" i="35" s="1"/>
  <c r="AZ87" i="35"/>
  <c r="AZ66" i="35" s="1"/>
  <c r="AY87" i="35"/>
  <c r="AY66" i="35" s="1"/>
  <c r="AX87" i="35"/>
  <c r="AW87" i="35"/>
  <c r="AW66" i="35" s="1"/>
  <c r="AV87" i="35"/>
  <c r="AU87" i="35"/>
  <c r="AU66" i="35" s="1"/>
  <c r="AT87" i="35"/>
  <c r="AS87" i="35"/>
  <c r="AS66" i="35" s="1"/>
  <c r="AR87" i="35"/>
  <c r="AR66" i="35" s="1"/>
  <c r="AQ87" i="35"/>
  <c r="AQ66" i="35" s="1"/>
  <c r="AP87" i="35"/>
  <c r="AO87" i="35"/>
  <c r="AO66" i="35" s="1"/>
  <c r="AN87" i="35"/>
  <c r="AM87" i="35"/>
  <c r="AM66" i="35" s="1"/>
  <c r="AL87" i="35"/>
  <c r="AK87" i="35"/>
  <c r="AK66" i="35" s="1"/>
  <c r="AJ87" i="35"/>
  <c r="AJ66" i="35" s="1"/>
  <c r="AI87" i="35"/>
  <c r="AI66" i="35" s="1"/>
  <c r="AH87" i="35"/>
  <c r="AG87" i="35"/>
  <c r="AG66" i="35" s="1"/>
  <c r="AF87" i="35"/>
  <c r="AE87" i="35"/>
  <c r="AE66" i="35" s="1"/>
  <c r="AD87" i="35"/>
  <c r="AC87" i="35"/>
  <c r="AC66" i="35" s="1"/>
  <c r="AB87" i="35"/>
  <c r="AB66" i="35" s="1"/>
  <c r="AA87" i="35"/>
  <c r="AA66" i="35" s="1"/>
  <c r="Z87" i="35"/>
  <c r="Y87" i="35"/>
  <c r="Y66" i="35" s="1"/>
  <c r="X87" i="35"/>
  <c r="W87" i="35"/>
  <c r="V87" i="35"/>
  <c r="U87" i="35"/>
  <c r="T87" i="35"/>
  <c r="T66" i="35" s="1"/>
  <c r="S87" i="35"/>
  <c r="S66" i="35" s="1"/>
  <c r="R87" i="35"/>
  <c r="Q87" i="35"/>
  <c r="Q66" i="35" s="1"/>
  <c r="P87" i="35"/>
  <c r="O87" i="35"/>
  <c r="O66" i="35" s="1"/>
  <c r="N87" i="35"/>
  <c r="M87" i="35"/>
  <c r="M66" i="35" s="1"/>
  <c r="L87" i="35"/>
  <c r="L66" i="35" s="1"/>
  <c r="K87" i="35"/>
  <c r="K66" i="35" s="1"/>
  <c r="J87" i="35"/>
  <c r="I87" i="35"/>
  <c r="I66" i="35" s="1"/>
  <c r="H87" i="35"/>
  <c r="G87" i="35"/>
  <c r="F87" i="35"/>
  <c r="E87" i="35"/>
  <c r="BD79" i="35"/>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BD72" i="35"/>
  <c r="BC72" i="35"/>
  <c r="BB72" i="35"/>
  <c r="BA72" i="35"/>
  <c r="AZ72" i="35"/>
  <c r="AY72" i="35"/>
  <c r="AX72" i="35"/>
  <c r="AW72" i="35"/>
  <c r="AV72" i="35"/>
  <c r="AU72" i="35"/>
  <c r="AT72" i="35"/>
  <c r="AS72" i="35"/>
  <c r="AR72" i="35"/>
  <c r="AQ72" i="35"/>
  <c r="AP72" i="35"/>
  <c r="AO72" i="35"/>
  <c r="AN72" i="35"/>
  <c r="AM72" i="35"/>
  <c r="AL72" i="35"/>
  <c r="AK72" i="35"/>
  <c r="AJ72" i="35"/>
  <c r="AI72" i="35"/>
  <c r="AH72" i="35"/>
  <c r="AG72" i="35"/>
  <c r="AF72" i="35"/>
  <c r="AE72" i="35"/>
  <c r="AD72" i="35"/>
  <c r="AC72" i="35"/>
  <c r="AB72" i="35"/>
  <c r="AA72" i="35"/>
  <c r="Z72" i="35"/>
  <c r="Y72" i="35"/>
  <c r="X72" i="35"/>
  <c r="W72" i="35"/>
  <c r="V72" i="35"/>
  <c r="U72" i="35"/>
  <c r="T72" i="35"/>
  <c r="S72" i="35"/>
  <c r="R72" i="35"/>
  <c r="Q72" i="35"/>
  <c r="P72" i="35"/>
  <c r="O72" i="35"/>
  <c r="N72" i="35"/>
  <c r="M72" i="35"/>
  <c r="L72" i="35"/>
  <c r="K72" i="35"/>
  <c r="J72" i="35"/>
  <c r="I72" i="35"/>
  <c r="H72" i="35"/>
  <c r="G72" i="35"/>
  <c r="F72" i="35"/>
  <c r="E72" i="35"/>
  <c r="BD71" i="35"/>
  <c r="BC71" i="35"/>
  <c r="BB71" i="35"/>
  <c r="BA71" i="35"/>
  <c r="AZ71" i="35"/>
  <c r="AY71" i="35"/>
  <c r="AX71" i="35"/>
  <c r="AW71" i="35"/>
  <c r="AV71" i="35"/>
  <c r="AU71" i="35"/>
  <c r="AT71" i="35"/>
  <c r="AS71" i="35"/>
  <c r="AR71" i="35"/>
  <c r="AQ71" i="35"/>
  <c r="AP71" i="35"/>
  <c r="AO71" i="35"/>
  <c r="AN71" i="35"/>
  <c r="AM71" i="35"/>
  <c r="AL71" i="35"/>
  <c r="AK71" i="35"/>
  <c r="AJ71" i="35"/>
  <c r="AI71" i="35"/>
  <c r="AH71" i="35"/>
  <c r="AG71" i="35"/>
  <c r="AF71" i="35"/>
  <c r="AE71" i="35"/>
  <c r="AD71" i="35"/>
  <c r="AC71" i="35"/>
  <c r="AB71" i="35"/>
  <c r="AA71" i="35"/>
  <c r="Z71" i="35"/>
  <c r="Y71" i="35"/>
  <c r="X71" i="35"/>
  <c r="W71" i="35"/>
  <c r="V71" i="35"/>
  <c r="U71" i="35"/>
  <c r="T71" i="35"/>
  <c r="S71" i="35"/>
  <c r="R71" i="35"/>
  <c r="Q71" i="35"/>
  <c r="P71" i="35"/>
  <c r="O71" i="35"/>
  <c r="N71" i="35"/>
  <c r="M71" i="35"/>
  <c r="L71" i="35"/>
  <c r="K71" i="35"/>
  <c r="J71" i="35"/>
  <c r="I71" i="35"/>
  <c r="H71" i="35"/>
  <c r="G71" i="35"/>
  <c r="F71" i="35"/>
  <c r="E71" i="35"/>
  <c r="BD70" i="35"/>
  <c r="BC70" i="35"/>
  <c r="BB70" i="35"/>
  <c r="BA70" i="35"/>
  <c r="AZ70" i="35"/>
  <c r="AY70" i="35"/>
  <c r="AX70" i="35"/>
  <c r="AW70" i="35"/>
  <c r="AV70" i="35"/>
  <c r="AU70" i="35"/>
  <c r="AT70" i="35"/>
  <c r="AS70" i="35"/>
  <c r="AR70" i="35"/>
  <c r="AQ70" i="35"/>
  <c r="AP70" i="35"/>
  <c r="AO70" i="35"/>
  <c r="AN70" i="35"/>
  <c r="AM70" i="35"/>
  <c r="AL70" i="35"/>
  <c r="AK70" i="35"/>
  <c r="AJ70" i="35"/>
  <c r="AI70" i="35"/>
  <c r="AH70" i="35"/>
  <c r="AG70" i="35"/>
  <c r="AF70" i="35"/>
  <c r="AE70" i="35"/>
  <c r="AD70" i="35"/>
  <c r="AC70" i="35"/>
  <c r="AB70" i="35"/>
  <c r="AA70" i="35"/>
  <c r="Z70" i="35"/>
  <c r="Y70" i="35"/>
  <c r="X70" i="35"/>
  <c r="W70" i="35"/>
  <c r="V70" i="35"/>
  <c r="U70" i="35"/>
  <c r="T70" i="35"/>
  <c r="S70" i="35"/>
  <c r="R70" i="35"/>
  <c r="Q70" i="35"/>
  <c r="P70" i="35"/>
  <c r="O70" i="35"/>
  <c r="N70" i="35"/>
  <c r="M70" i="35"/>
  <c r="L70" i="35"/>
  <c r="K70" i="35"/>
  <c r="J70" i="35"/>
  <c r="I70" i="35"/>
  <c r="H70" i="35"/>
  <c r="G70" i="35"/>
  <c r="F70" i="35"/>
  <c r="E70" i="35"/>
  <c r="BD69" i="35"/>
  <c r="BC69" i="35"/>
  <c r="BB69" i="35"/>
  <c r="BA69" i="35"/>
  <c r="AZ69" i="35"/>
  <c r="AY69" i="35"/>
  <c r="AX69" i="35"/>
  <c r="AW69" i="35"/>
  <c r="AV69" i="35"/>
  <c r="AU69" i="35"/>
  <c r="AT69" i="35"/>
  <c r="AS69" i="35"/>
  <c r="AR69" i="35"/>
  <c r="AQ69" i="35"/>
  <c r="AP69" i="35"/>
  <c r="AO69" i="35"/>
  <c r="AN69" i="35"/>
  <c r="AM69" i="35"/>
  <c r="AL69" i="35"/>
  <c r="AK69" i="35"/>
  <c r="AJ69" i="35"/>
  <c r="AI69" i="35"/>
  <c r="AH69" i="35"/>
  <c r="AG69" i="35"/>
  <c r="AF69" i="35"/>
  <c r="AE69" i="35"/>
  <c r="AD69" i="35"/>
  <c r="AC69" i="35"/>
  <c r="AB69" i="35"/>
  <c r="AA69" i="35"/>
  <c r="Z69" i="35"/>
  <c r="Y69" i="35"/>
  <c r="X69" i="35"/>
  <c r="W69" i="35"/>
  <c r="V69" i="35"/>
  <c r="U69" i="35"/>
  <c r="T69" i="35"/>
  <c r="S69" i="35"/>
  <c r="R69" i="35"/>
  <c r="Q69" i="35"/>
  <c r="P69" i="35"/>
  <c r="O69" i="35"/>
  <c r="N69" i="35"/>
  <c r="M69" i="35"/>
  <c r="L69" i="35"/>
  <c r="K69" i="35"/>
  <c r="J69" i="35"/>
  <c r="I69" i="35"/>
  <c r="H69" i="35"/>
  <c r="G69" i="35"/>
  <c r="F69" i="35"/>
  <c r="E69" i="35"/>
  <c r="BD68" i="35"/>
  <c r="BC68" i="35"/>
  <c r="BB68" i="35"/>
  <c r="BA68" i="35"/>
  <c r="AZ68" i="35"/>
  <c r="AY68" i="35"/>
  <c r="AX68" i="35"/>
  <c r="AW68" i="35"/>
  <c r="AV68" i="35"/>
  <c r="AU68" i="35"/>
  <c r="AT68" i="35"/>
  <c r="AS68" i="35"/>
  <c r="AR68" i="35"/>
  <c r="AQ68" i="35"/>
  <c r="AP68" i="35"/>
  <c r="AO68" i="35"/>
  <c r="AN68" i="35"/>
  <c r="AM68" i="35"/>
  <c r="AL68" i="35"/>
  <c r="AK68" i="35"/>
  <c r="AJ68" i="35"/>
  <c r="AI68" i="35"/>
  <c r="AH68" i="35"/>
  <c r="AG68" i="35"/>
  <c r="AF68" i="35"/>
  <c r="AE68" i="35"/>
  <c r="AD68" i="35"/>
  <c r="AC68" i="35"/>
  <c r="AB68" i="35"/>
  <c r="AA68" i="35"/>
  <c r="Z68" i="35"/>
  <c r="Y68" i="35"/>
  <c r="X68" i="35"/>
  <c r="W68" i="35"/>
  <c r="V68" i="35"/>
  <c r="U68" i="35"/>
  <c r="T68" i="35"/>
  <c r="S68" i="35"/>
  <c r="R68" i="35"/>
  <c r="Q68" i="35"/>
  <c r="P68" i="35"/>
  <c r="O68" i="35"/>
  <c r="N68" i="35"/>
  <c r="M68" i="35"/>
  <c r="L68" i="35"/>
  <c r="K68" i="35"/>
  <c r="J68" i="35"/>
  <c r="I68" i="35"/>
  <c r="H68" i="35"/>
  <c r="G68" i="35"/>
  <c r="F68" i="35"/>
  <c r="E68" i="35"/>
  <c r="BD67" i="35"/>
  <c r="BC67" i="35"/>
  <c r="BB67" i="35"/>
  <c r="BA67" i="35"/>
  <c r="AZ67" i="35"/>
  <c r="AY67" i="35"/>
  <c r="AX67" i="35"/>
  <c r="AW67" i="35"/>
  <c r="AV67" i="35"/>
  <c r="AU67" i="35"/>
  <c r="AT67" i="35"/>
  <c r="AS67" i="35"/>
  <c r="AR67" i="35"/>
  <c r="AQ67" i="35"/>
  <c r="AP67" i="35"/>
  <c r="AO67" i="35"/>
  <c r="AN67" i="35"/>
  <c r="AM67" i="35"/>
  <c r="AL67" i="35"/>
  <c r="AK67" i="35"/>
  <c r="AJ67" i="35"/>
  <c r="AI67" i="35"/>
  <c r="AH67" i="35"/>
  <c r="AG67" i="35"/>
  <c r="AF67" i="35"/>
  <c r="AE67" i="35"/>
  <c r="AD67" i="35"/>
  <c r="AC67" i="35"/>
  <c r="AB67" i="35"/>
  <c r="AA67" i="35"/>
  <c r="Z67" i="35"/>
  <c r="Y67" i="35"/>
  <c r="X67" i="35"/>
  <c r="W67" i="35"/>
  <c r="V67" i="35"/>
  <c r="U67" i="35"/>
  <c r="T67" i="35"/>
  <c r="S67" i="35"/>
  <c r="R67" i="35"/>
  <c r="Q67" i="35"/>
  <c r="P67" i="35"/>
  <c r="O67" i="35"/>
  <c r="N67" i="35"/>
  <c r="M67" i="35"/>
  <c r="L67" i="35"/>
  <c r="K67" i="35"/>
  <c r="J67" i="35"/>
  <c r="I67" i="35"/>
  <c r="H67" i="35"/>
  <c r="G67" i="35"/>
  <c r="F67" i="35"/>
  <c r="E67" i="35"/>
  <c r="BD66" i="35"/>
  <c r="BB66" i="35"/>
  <c r="AX66" i="35"/>
  <c r="AV66" i="35"/>
  <c r="AT66" i="35"/>
  <c r="AP66" i="35"/>
  <c r="AN66" i="35"/>
  <c r="AL66" i="35"/>
  <c r="AH66" i="35"/>
  <c r="AF66" i="35"/>
  <c r="AD66" i="35"/>
  <c r="Z66" i="35"/>
  <c r="X66" i="35"/>
  <c r="W66" i="35"/>
  <c r="V66" i="35"/>
  <c r="U66" i="35"/>
  <c r="R66" i="35"/>
  <c r="P66" i="35"/>
  <c r="N66" i="35"/>
  <c r="J66" i="35"/>
  <c r="H66" i="35"/>
  <c r="G66" i="35"/>
  <c r="F66" i="35"/>
  <c r="E66" i="35"/>
  <c r="BD65" i="35"/>
  <c r="BD76" i="35" s="1"/>
  <c r="BC65" i="35"/>
  <c r="BB65" i="35"/>
  <c r="BA65" i="35"/>
  <c r="AZ65" i="35"/>
  <c r="AZ76" i="35" s="1"/>
  <c r="AY65" i="35"/>
  <c r="AX65" i="35"/>
  <c r="AX76" i="35" s="1"/>
  <c r="AW65" i="35"/>
  <c r="AV65" i="35"/>
  <c r="AU65" i="35"/>
  <c r="AT65" i="35"/>
  <c r="AS65" i="35"/>
  <c r="AR65" i="35"/>
  <c r="AR76" i="35" s="1"/>
  <c r="AQ65" i="35"/>
  <c r="AP65" i="35"/>
  <c r="AO65" i="35"/>
  <c r="AN65" i="35"/>
  <c r="AN76" i="35" s="1"/>
  <c r="AM65" i="35"/>
  <c r="AL65" i="35"/>
  <c r="AK65" i="35"/>
  <c r="AJ65" i="35"/>
  <c r="AJ76" i="35" s="1"/>
  <c r="AI65" i="35"/>
  <c r="AH65" i="35"/>
  <c r="AG65" i="35"/>
  <c r="AF65" i="35"/>
  <c r="AE65" i="35"/>
  <c r="AD65" i="35"/>
  <c r="AD76" i="35" s="1"/>
  <c r="AC65" i="35"/>
  <c r="AB65" i="35"/>
  <c r="AB76" i="35" s="1"/>
  <c r="AA65" i="35"/>
  <c r="Z65" i="35"/>
  <c r="Y65" i="35"/>
  <c r="X65" i="35"/>
  <c r="X76" i="35" s="1"/>
  <c r="W65" i="35"/>
  <c r="V65" i="35"/>
  <c r="U65" i="35"/>
  <c r="T65" i="35"/>
  <c r="T76" i="35" s="1"/>
  <c r="S65" i="35"/>
  <c r="R65" i="35"/>
  <c r="Q65" i="35"/>
  <c r="P65" i="35"/>
  <c r="O65" i="35"/>
  <c r="N65" i="35"/>
  <c r="N76" i="35" s="1"/>
  <c r="M65" i="35"/>
  <c r="L65" i="35"/>
  <c r="L76" i="35" s="1"/>
  <c r="K65" i="35"/>
  <c r="J65" i="35"/>
  <c r="I65" i="35"/>
  <c r="H65" i="35"/>
  <c r="H76" i="35" s="1"/>
  <c r="G65" i="35"/>
  <c r="F65" i="35"/>
  <c r="F76" i="35" s="1"/>
  <c r="E65" i="35"/>
  <c r="E60" i="35"/>
  <c r="AT50" i="35"/>
  <c r="AS50" i="35"/>
  <c r="X44" i="35"/>
  <c r="AT43" i="35"/>
  <c r="AU42" i="35"/>
  <c r="AS42" i="35"/>
  <c r="AR42" i="35"/>
  <c r="AL42" i="35"/>
  <c r="AC42" i="35"/>
  <c r="AH38" i="35"/>
  <c r="BB34" i="35"/>
  <c r="AX34" i="35"/>
  <c r="AO34" i="35"/>
  <c r="AL34" i="35"/>
  <c r="AG34" i="35"/>
  <c r="AE34" i="35"/>
  <c r="AD34" i="35"/>
  <c r="R34" i="35"/>
  <c r="Q34" i="35"/>
  <c r="O34" i="35"/>
  <c r="M34" i="35"/>
  <c r="AQ33" i="35"/>
  <c r="U31" i="35"/>
  <c r="Q31" i="35"/>
  <c r="AW29" i="35"/>
  <c r="AS29" i="35"/>
  <c r="AD29" i="35"/>
  <c r="Y29" i="35"/>
  <c r="S29" i="35"/>
  <c r="I29" i="35"/>
  <c r="AN28" i="35"/>
  <c r="Z28" i="35"/>
  <c r="H28" i="35"/>
  <c r="AH33" i="35" s="1"/>
  <c r="AZ26" i="35"/>
  <c r="AP26" i="35"/>
  <c r="AM26" i="35"/>
  <c r="AI26" i="35"/>
  <c r="AA26" i="35"/>
  <c r="Z26" i="35"/>
  <c r="R26" i="35"/>
  <c r="R28" i="35" s="1"/>
  <c r="BC43" i="35" s="1"/>
  <c r="O26" i="35"/>
  <c r="L26" i="35"/>
  <c r="J26" i="35"/>
  <c r="BD25" i="35"/>
  <c r="BD26" i="35" s="1"/>
  <c r="BC25" i="35"/>
  <c r="BC26" i="35" s="1"/>
  <c r="BB25" i="35"/>
  <c r="BB26" i="35" s="1"/>
  <c r="BA25" i="35"/>
  <c r="BA26" i="35" s="1"/>
  <c r="AZ25" i="35"/>
  <c r="AY25" i="35"/>
  <c r="AY26" i="35" s="1"/>
  <c r="AX25" i="35"/>
  <c r="AX26" i="35" s="1"/>
  <c r="AW25" i="35"/>
  <c r="AV25" i="35"/>
  <c r="AU25" i="35"/>
  <c r="AU26" i="35" s="1"/>
  <c r="AT25" i="35"/>
  <c r="AT26" i="35" s="1"/>
  <c r="AT28" i="35" s="1"/>
  <c r="AS25" i="35"/>
  <c r="AR25" i="35"/>
  <c r="AQ25" i="35"/>
  <c r="AP25" i="35"/>
  <c r="AO25" i="35"/>
  <c r="AN25" i="35"/>
  <c r="AM25" i="35"/>
  <c r="AL25" i="35"/>
  <c r="AL26" i="35" s="1"/>
  <c r="AK25" i="35"/>
  <c r="AJ25" i="35"/>
  <c r="AI25" i="35"/>
  <c r="AH25" i="35"/>
  <c r="AH26" i="35" s="1"/>
  <c r="AG25" i="35"/>
  <c r="AF25" i="35"/>
  <c r="AE25" i="35"/>
  <c r="AE26" i="35" s="1"/>
  <c r="AD25" i="35"/>
  <c r="AD26" i="35" s="1"/>
  <c r="AD28" i="35" s="1"/>
  <c r="AY55" i="35" s="1"/>
  <c r="AC25" i="35"/>
  <c r="AB25" i="35"/>
  <c r="AA25" i="35"/>
  <c r="Z25" i="35"/>
  <c r="Y25" i="35"/>
  <c r="X25" i="35"/>
  <c r="W25" i="35"/>
  <c r="V25" i="35"/>
  <c r="V26" i="35" s="1"/>
  <c r="U25" i="35"/>
  <c r="T25" i="35"/>
  <c r="S25" i="35"/>
  <c r="R25" i="35"/>
  <c r="Q25" i="35"/>
  <c r="P25" i="35"/>
  <c r="O25" i="35"/>
  <c r="N25" i="35"/>
  <c r="N26" i="35" s="1"/>
  <c r="M25" i="35"/>
  <c r="L25" i="35"/>
  <c r="K25" i="35"/>
  <c r="J25" i="35"/>
  <c r="I25" i="35"/>
  <c r="H25" i="35"/>
  <c r="G25" i="35"/>
  <c r="F25" i="35"/>
  <c r="F26" i="35" s="1"/>
  <c r="F28" i="35" s="1"/>
  <c r="AG31" i="35" s="1"/>
  <c r="E25" i="35"/>
  <c r="AW18" i="35"/>
  <c r="AW26" i="35" s="1"/>
  <c r="AW28" i="35" s="1"/>
  <c r="AV18" i="35"/>
  <c r="AV26" i="35" s="1"/>
  <c r="AU18" i="35"/>
  <c r="AT18" i="35"/>
  <c r="AS18" i="35"/>
  <c r="AS26" i="35" s="1"/>
  <c r="AS28" i="35" s="1"/>
  <c r="AR18" i="35"/>
  <c r="AR26" i="35" s="1"/>
  <c r="AQ18" i="35"/>
  <c r="AQ26" i="35" s="1"/>
  <c r="AQ28" i="35" s="1"/>
  <c r="AQ29" i="35" s="1"/>
  <c r="AP18" i="35"/>
  <c r="AO18" i="35"/>
  <c r="AO26" i="35" s="1"/>
  <c r="AO28" i="35" s="1"/>
  <c r="AO29" i="35" s="1"/>
  <c r="AN18" i="35"/>
  <c r="AN26" i="35" s="1"/>
  <c r="AM18" i="35"/>
  <c r="AL18" i="35"/>
  <c r="AK18" i="35"/>
  <c r="AK26" i="35" s="1"/>
  <c r="AK28" i="35" s="1"/>
  <c r="AJ18" i="35"/>
  <c r="AJ26" i="35" s="1"/>
  <c r="AI18" i="35"/>
  <c r="AH18" i="35"/>
  <c r="AG18" i="35"/>
  <c r="AG26" i="35" s="1"/>
  <c r="AG28" i="35" s="1"/>
  <c r="AW58" i="35" s="1"/>
  <c r="AF18" i="35"/>
  <c r="AF26" i="35" s="1"/>
  <c r="AE18" i="35"/>
  <c r="AD18" i="35"/>
  <c r="AC18" i="35"/>
  <c r="AC26" i="35" s="1"/>
  <c r="AC28" i="35" s="1"/>
  <c r="AT54" i="35" s="1"/>
  <c r="AB18" i="35"/>
  <c r="AB26" i="35" s="1"/>
  <c r="AA18" i="35"/>
  <c r="Z18" i="35"/>
  <c r="Y18" i="35"/>
  <c r="Y26" i="35" s="1"/>
  <c r="Y28" i="35" s="1"/>
  <c r="AJ50" i="35" s="1"/>
  <c r="X18" i="35"/>
  <c r="X26" i="35" s="1"/>
  <c r="W18" i="35"/>
  <c r="W26" i="35" s="1"/>
  <c r="V18" i="35"/>
  <c r="U18" i="35"/>
  <c r="U26" i="35" s="1"/>
  <c r="U28" i="35" s="1"/>
  <c r="BB46" i="35" s="1"/>
  <c r="T18" i="35"/>
  <c r="T26" i="35" s="1"/>
  <c r="S18" i="35"/>
  <c r="S26" i="35" s="1"/>
  <c r="S28" i="35" s="1"/>
  <c r="Y44" i="35" s="1"/>
  <c r="R18" i="35"/>
  <c r="Q18" i="35"/>
  <c r="Q26" i="35" s="1"/>
  <c r="Q28" i="35" s="1"/>
  <c r="AA42" i="35" s="1"/>
  <c r="P18" i="35"/>
  <c r="P26" i="35" s="1"/>
  <c r="O18" i="35"/>
  <c r="N18" i="35"/>
  <c r="M18" i="35"/>
  <c r="M26" i="35" s="1"/>
  <c r="M28" i="35" s="1"/>
  <c r="BC38" i="35" s="1"/>
  <c r="L18" i="35"/>
  <c r="K18" i="35"/>
  <c r="K26" i="35" s="1"/>
  <c r="K28" i="35" s="1"/>
  <c r="J18" i="35"/>
  <c r="I18" i="35"/>
  <c r="I26" i="35" s="1"/>
  <c r="I28" i="35" s="1"/>
  <c r="AT34" i="35" s="1"/>
  <c r="H18" i="35"/>
  <c r="H26" i="35" s="1"/>
  <c r="G18" i="35"/>
  <c r="G26" i="35" s="1"/>
  <c r="F18" i="35"/>
  <c r="E18" i="35"/>
  <c r="AL76" i="35" l="1"/>
  <c r="BB76" i="35"/>
  <c r="Q76" i="35"/>
  <c r="R76" i="35"/>
  <c r="P76" i="35"/>
  <c r="AW76" i="35"/>
  <c r="AP38" i="35"/>
  <c r="O38" i="35"/>
  <c r="AD54" i="35"/>
  <c r="P38" i="35"/>
  <c r="AG54" i="35"/>
  <c r="AC31" i="35"/>
  <c r="R38" i="35"/>
  <c r="AG29" i="35"/>
  <c r="AP31" i="35"/>
  <c r="U34" i="35"/>
  <c r="AP34" i="35"/>
  <c r="Z38" i="35"/>
  <c r="T42" i="35"/>
  <c r="BD42" i="35"/>
  <c r="AS46" i="35"/>
  <c r="AN55" i="35"/>
  <c r="AX38" i="35"/>
  <c r="AP46" i="35"/>
  <c r="AW54" i="35"/>
  <c r="AT31" i="35"/>
  <c r="Y34" i="35"/>
  <c r="AS34" i="35"/>
  <c r="AE38" i="35"/>
  <c r="Y42" i="35"/>
  <c r="X43" i="35"/>
  <c r="AF50" i="35"/>
  <c r="U29" i="35"/>
  <c r="AU38" i="35"/>
  <c r="AF46" i="35"/>
  <c r="AV38" i="35"/>
  <c r="AO46" i="35"/>
  <c r="F29" i="35"/>
  <c r="R33" i="35"/>
  <c r="AC34" i="35"/>
  <c r="AF38" i="35"/>
  <c r="AP43" i="35"/>
  <c r="E26" i="35"/>
  <c r="E28" i="35" s="1"/>
  <c r="AB30" i="35" s="1"/>
  <c r="M76" i="35"/>
  <c r="AS76" i="35"/>
  <c r="V76" i="35"/>
  <c r="AT76" i="35"/>
  <c r="AC76" i="35"/>
  <c r="AG76" i="35"/>
  <c r="AV76" i="35"/>
  <c r="U76" i="35"/>
  <c r="BA76" i="35"/>
  <c r="S76" i="35"/>
  <c r="AI76" i="35"/>
  <c r="AK76" i="35"/>
  <c r="Z76" i="35"/>
  <c r="E76" i="35"/>
  <c r="AL28" i="35"/>
  <c r="AB28" i="35"/>
  <c r="AB29" i="35"/>
  <c r="V28" i="35"/>
  <c r="V29" i="35" s="1"/>
  <c r="AZ36" i="35"/>
  <c r="AR36" i="35"/>
  <c r="AJ36" i="35"/>
  <c r="AB36" i="35"/>
  <c r="T36" i="35"/>
  <c r="L36" i="35"/>
  <c r="AY36" i="35"/>
  <c r="AQ36" i="35"/>
  <c r="AI36" i="35"/>
  <c r="AA36" i="35"/>
  <c r="S36" i="35"/>
  <c r="AX36" i="35"/>
  <c r="AP36" i="35"/>
  <c r="AH36" i="35"/>
  <c r="Z36" i="35"/>
  <c r="R36" i="35"/>
  <c r="BD36" i="35"/>
  <c r="AV36" i="35"/>
  <c r="AN36" i="35"/>
  <c r="AF36" i="35"/>
  <c r="X36" i="35"/>
  <c r="P36" i="35"/>
  <c r="AU36" i="35"/>
  <c r="AE36" i="35"/>
  <c r="O36" i="35"/>
  <c r="AT36" i="35"/>
  <c r="AD36" i="35"/>
  <c r="N36" i="35"/>
  <c r="AS36" i="35"/>
  <c r="AC36" i="35"/>
  <c r="M36" i="35"/>
  <c r="BA36" i="35"/>
  <c r="AK36" i="35"/>
  <c r="U36" i="35"/>
  <c r="AW36" i="35"/>
  <c r="Q36" i="35"/>
  <c r="AL36" i="35"/>
  <c r="AO36" i="35"/>
  <c r="AM36" i="35"/>
  <c r="AG36" i="35"/>
  <c r="Y36" i="35"/>
  <c r="BC36" i="35"/>
  <c r="W36" i="35"/>
  <c r="BB36" i="35"/>
  <c r="V36" i="35"/>
  <c r="N28" i="35"/>
  <c r="N29" i="35" s="1"/>
  <c r="AU29" i="35"/>
  <c r="AU28" i="35"/>
  <c r="E62" i="35"/>
  <c r="AR30" i="35"/>
  <c r="AJ30" i="35"/>
  <c r="AA30" i="35"/>
  <c r="S30" i="35"/>
  <c r="K30" i="35"/>
  <c r="AV30" i="35"/>
  <c r="X30" i="35"/>
  <c r="P30" i="35"/>
  <c r="H30" i="35"/>
  <c r="AG30" i="35"/>
  <c r="U30" i="35"/>
  <c r="Q30" i="35"/>
  <c r="AS30" i="35"/>
  <c r="AE30" i="35"/>
  <c r="R30" i="35"/>
  <c r="F30" i="35"/>
  <c r="F60" i="35" s="1"/>
  <c r="W30" i="35"/>
  <c r="J30" i="35"/>
  <c r="AZ51" i="35"/>
  <c r="AR51" i="35"/>
  <c r="AJ51" i="35"/>
  <c r="AB51" i="35"/>
  <c r="AY51" i="35"/>
  <c r="AQ51" i="35"/>
  <c r="AI51" i="35"/>
  <c r="AA51" i="35"/>
  <c r="AW51" i="35"/>
  <c r="AM51" i="35"/>
  <c r="AC51" i="35"/>
  <c r="AX51" i="35"/>
  <c r="AL51" i="35"/>
  <c r="AV51" i="35"/>
  <c r="AK51" i="35"/>
  <c r="AU51" i="35"/>
  <c r="AH51" i="35"/>
  <c r="AT51" i="35"/>
  <c r="AG51" i="35"/>
  <c r="BD51" i="35"/>
  <c r="AS51" i="35"/>
  <c r="AF51" i="35"/>
  <c r="AD51" i="35"/>
  <c r="BC51" i="35"/>
  <c r="BB51" i="35"/>
  <c r="AN51" i="35"/>
  <c r="AE51" i="35"/>
  <c r="I30" i="35"/>
  <c r="AD33" i="35"/>
  <c r="AQ44" i="35"/>
  <c r="J28" i="35"/>
  <c r="J29" i="35" s="1"/>
  <c r="AA28" i="35"/>
  <c r="AA29" i="35" s="1"/>
  <c r="M30" i="35"/>
  <c r="AL30" i="35"/>
  <c r="S31" i="35"/>
  <c r="AS31" i="35"/>
  <c r="I33" i="35"/>
  <c r="AQ43" i="35"/>
  <c r="AS44" i="35"/>
  <c r="AO51" i="35"/>
  <c r="AY76" i="35"/>
  <c r="G28" i="35"/>
  <c r="G29" i="35" s="1"/>
  <c r="W28" i="35"/>
  <c r="L28" i="35"/>
  <c r="L29" i="35" s="1"/>
  <c r="AI29" i="35"/>
  <c r="AI28" i="35"/>
  <c r="AV33" i="35"/>
  <c r="AN33" i="35"/>
  <c r="AF33" i="35"/>
  <c r="X33" i="35"/>
  <c r="P33" i="35"/>
  <c r="AU33" i="35"/>
  <c r="AM33" i="35"/>
  <c r="AE33" i="35"/>
  <c r="W33" i="35"/>
  <c r="O33" i="35"/>
  <c r="AZ33" i="35"/>
  <c r="AR33" i="35"/>
  <c r="AJ33" i="35"/>
  <c r="AB33" i="35"/>
  <c r="T33" i="35"/>
  <c r="L33" i="35"/>
  <c r="AP33" i="35"/>
  <c r="AC33" i="35"/>
  <c r="Q33" i="35"/>
  <c r="BA33" i="35"/>
  <c r="AO33" i="35"/>
  <c r="AA33" i="35"/>
  <c r="N33" i="35"/>
  <c r="AY33" i="35"/>
  <c r="AL33" i="35"/>
  <c r="Z33" i="35"/>
  <c r="M33" i="35"/>
  <c r="AS33" i="35"/>
  <c r="AG33" i="35"/>
  <c r="S33" i="35"/>
  <c r="AH28" i="35"/>
  <c r="N30" i="35"/>
  <c r="AM30" i="35"/>
  <c r="J33" i="35"/>
  <c r="AI33" i="35"/>
  <c r="AP51" i="35"/>
  <c r="H29" i="35"/>
  <c r="P28" i="35"/>
  <c r="P29" i="35" s="1"/>
  <c r="AF28" i="35"/>
  <c r="AN29" i="35"/>
  <c r="AV28" i="35"/>
  <c r="AV29" i="35" s="1"/>
  <c r="R29" i="35"/>
  <c r="O30" i="35"/>
  <c r="AO30" i="35"/>
  <c r="V31" i="35"/>
  <c r="AW31" i="35"/>
  <c r="K33" i="35"/>
  <c r="AK33" i="35"/>
  <c r="BA51" i="35"/>
  <c r="AM55" i="35"/>
  <c r="AZ43" i="35"/>
  <c r="AR43" i="35"/>
  <c r="AJ43" i="35"/>
  <c r="AB43" i="35"/>
  <c r="T43" i="35"/>
  <c r="AW43" i="35"/>
  <c r="AN43" i="35"/>
  <c r="AE43" i="35"/>
  <c r="V43" i="35"/>
  <c r="AV43" i="35"/>
  <c r="AM43" i="35"/>
  <c r="AD43" i="35"/>
  <c r="U43" i="35"/>
  <c r="BD43" i="35"/>
  <c r="AU43" i="35"/>
  <c r="AL43" i="35"/>
  <c r="AC43" i="35"/>
  <c r="S43" i="35"/>
  <c r="BB43" i="35"/>
  <c r="AS43" i="35"/>
  <c r="AI43" i="35"/>
  <c r="Z43" i="35"/>
  <c r="BA43" i="35"/>
  <c r="AH43" i="35"/>
  <c r="AY43" i="35"/>
  <c r="AG43" i="35"/>
  <c r="AX43" i="35"/>
  <c r="AF43" i="35"/>
  <c r="AO43" i="35"/>
  <c r="W43" i="35"/>
  <c r="AP28" i="35"/>
  <c r="AP29" i="35"/>
  <c r="O28" i="35"/>
  <c r="O29" i="35" s="1"/>
  <c r="Y30" i="35"/>
  <c r="AX30" i="35"/>
  <c r="U33" i="35"/>
  <c r="AT33" i="35"/>
  <c r="Y43" i="35"/>
  <c r="K29" i="35"/>
  <c r="BC44" i="35"/>
  <c r="AU44" i="35"/>
  <c r="AM44" i="35"/>
  <c r="AE44" i="35"/>
  <c r="W44" i="35"/>
  <c r="AW44" i="35"/>
  <c r="AN44" i="35"/>
  <c r="AD44" i="35"/>
  <c r="U44" i="35"/>
  <c r="AV44" i="35"/>
  <c r="AL44" i="35"/>
  <c r="AC44" i="35"/>
  <c r="T44" i="35"/>
  <c r="BD44" i="35"/>
  <c r="AT44" i="35"/>
  <c r="AK44" i="35"/>
  <c r="AB44" i="35"/>
  <c r="BA44" i="35"/>
  <c r="AR44" i="35"/>
  <c r="AI44" i="35"/>
  <c r="Z44" i="35"/>
  <c r="AZ44" i="35"/>
  <c r="AH44" i="35"/>
  <c r="AY44" i="35"/>
  <c r="AG44" i="35"/>
  <c r="AX44" i="35"/>
  <c r="AF44" i="35"/>
  <c r="AO44" i="35"/>
  <c r="V44" i="35"/>
  <c r="BB44" i="35"/>
  <c r="AJ44" i="35"/>
  <c r="AV31" i="35"/>
  <c r="AN31" i="35"/>
  <c r="AF31" i="35"/>
  <c r="X31" i="35"/>
  <c r="P31" i="35"/>
  <c r="H31" i="35"/>
  <c r="AU31" i="35"/>
  <c r="AM31" i="35"/>
  <c r="AE31" i="35"/>
  <c r="W31" i="35"/>
  <c r="O31" i="35"/>
  <c r="G31" i="35"/>
  <c r="AR31" i="35"/>
  <c r="AJ31" i="35"/>
  <c r="AB31" i="35"/>
  <c r="T31" i="35"/>
  <c r="L31" i="35"/>
  <c r="AO31" i="35"/>
  <c r="AA31" i="35"/>
  <c r="N31" i="35"/>
  <c r="AK31" i="35"/>
  <c r="AY31" i="35"/>
  <c r="AL31" i="35"/>
  <c r="Z31" i="35"/>
  <c r="M31" i="35"/>
  <c r="AX31" i="35"/>
  <c r="Y31" i="35"/>
  <c r="K31" i="35"/>
  <c r="AQ31" i="35"/>
  <c r="AD31" i="35"/>
  <c r="R31" i="35"/>
  <c r="BA55" i="35"/>
  <c r="AS55" i="35"/>
  <c r="AK55" i="35"/>
  <c r="BC55" i="35"/>
  <c r="AT55" i="35"/>
  <c r="AJ55" i="35"/>
  <c r="BB55" i="35"/>
  <c r="AR55" i="35"/>
  <c r="AI55" i="35"/>
  <c r="AW55" i="35"/>
  <c r="AL55" i="35"/>
  <c r="BD55" i="35"/>
  <c r="AP55" i="35"/>
  <c r="AE55" i="35"/>
  <c r="AX55" i="35"/>
  <c r="AG55" i="35"/>
  <c r="AV55" i="35"/>
  <c r="AF55" i="35"/>
  <c r="AU55" i="35"/>
  <c r="AQ55" i="35"/>
  <c r="AO55" i="35"/>
  <c r="AZ55" i="35"/>
  <c r="AH55" i="35"/>
  <c r="AT29" i="35"/>
  <c r="Z30" i="35"/>
  <c r="I31" i="35"/>
  <c r="AH31" i="35"/>
  <c r="V33" i="35"/>
  <c r="AW33" i="35"/>
  <c r="AA43" i="35"/>
  <c r="AA44" i="35"/>
  <c r="AM28" i="35"/>
  <c r="AM29" i="35" s="1"/>
  <c r="C9" i="35"/>
  <c r="T28" i="35"/>
  <c r="T29" i="35"/>
  <c r="AJ28" i="35"/>
  <c r="AJ29" i="35"/>
  <c r="AR28" i="35"/>
  <c r="AR29" i="35"/>
  <c r="AE28" i="35"/>
  <c r="Z29" i="35"/>
  <c r="X28" i="35"/>
  <c r="X29" i="35" s="1"/>
  <c r="E29" i="35"/>
  <c r="AC30" i="35"/>
  <c r="J31" i="35"/>
  <c r="AI31" i="35"/>
  <c r="Y33" i="35"/>
  <c r="AX33" i="35"/>
  <c r="AK43" i="35"/>
  <c r="AP44" i="35"/>
  <c r="AZ34" i="35"/>
  <c r="AR34" i="35"/>
  <c r="AJ34" i="35"/>
  <c r="AB34" i="35"/>
  <c r="T34" i="35"/>
  <c r="L34" i="35"/>
  <c r="AY34" i="35"/>
  <c r="AQ34" i="35"/>
  <c r="AI34" i="35"/>
  <c r="AA34" i="35"/>
  <c r="S34" i="35"/>
  <c r="K34" i="35"/>
  <c r="AV34" i="35"/>
  <c r="AN34" i="35"/>
  <c r="AF34" i="35"/>
  <c r="X34" i="35"/>
  <c r="P34" i="35"/>
  <c r="AX42" i="35"/>
  <c r="AP42" i="35"/>
  <c r="AH42" i="35"/>
  <c r="Z42" i="35"/>
  <c r="R42" i="35"/>
  <c r="AY42" i="35"/>
  <c r="AO42" i="35"/>
  <c r="AF42" i="35"/>
  <c r="W42" i="35"/>
  <c r="AW42" i="35"/>
  <c r="AN42" i="35"/>
  <c r="AE42" i="35"/>
  <c r="V42" i="35"/>
  <c r="AV42" i="35"/>
  <c r="AM42" i="35"/>
  <c r="AD42" i="35"/>
  <c r="U42" i="35"/>
  <c r="BC42" i="35"/>
  <c r="AT42" i="35"/>
  <c r="AK42" i="35"/>
  <c r="AB42" i="35"/>
  <c r="S42" i="35"/>
  <c r="AX50" i="35"/>
  <c r="AP50" i="35"/>
  <c r="AH50" i="35"/>
  <c r="Z50" i="35"/>
  <c r="AW50" i="35"/>
  <c r="AO50" i="35"/>
  <c r="AG50" i="35"/>
  <c r="AU50" i="35"/>
  <c r="AK50" i="35"/>
  <c r="AA50" i="35"/>
  <c r="BC50" i="35"/>
  <c r="AR50" i="35"/>
  <c r="AE50" i="35"/>
  <c r="BB50" i="35"/>
  <c r="AQ50" i="35"/>
  <c r="AD50" i="35"/>
  <c r="BA50" i="35"/>
  <c r="AN50" i="35"/>
  <c r="AC50" i="35"/>
  <c r="AZ50" i="35"/>
  <c r="AM50" i="35"/>
  <c r="AB50" i="35"/>
  <c r="AY50" i="35"/>
  <c r="AL50" i="35"/>
  <c r="BA58" i="35"/>
  <c r="AS58" i="35"/>
  <c r="AK58" i="35"/>
  <c r="BD58" i="35"/>
  <c r="AU58" i="35"/>
  <c r="AL58" i="35"/>
  <c r="BC58" i="35"/>
  <c r="AT58" i="35"/>
  <c r="AJ58" i="35"/>
  <c r="AY58" i="35"/>
  <c r="AP58" i="35"/>
  <c r="BB58" i="35"/>
  <c r="AN58" i="35"/>
  <c r="AX58" i="35"/>
  <c r="AV58" i="35"/>
  <c r="AR58" i="35"/>
  <c r="AQ58" i="35"/>
  <c r="AO58" i="35"/>
  <c r="AM58" i="35"/>
  <c r="AI58" i="35"/>
  <c r="Q29" i="35"/>
  <c r="AC29" i="35"/>
  <c r="N34" i="35"/>
  <c r="Z34" i="35"/>
  <c r="AM34" i="35"/>
  <c r="BA34" i="35"/>
  <c r="N38" i="35"/>
  <c r="AD38" i="35"/>
  <c r="AT38" i="35"/>
  <c r="X42" i="35"/>
  <c r="AQ42" i="35"/>
  <c r="AG46" i="35"/>
  <c r="AI50" i="35"/>
  <c r="AZ58" i="35"/>
  <c r="V38" i="35"/>
  <c r="AL38" i="35"/>
  <c r="BB38" i="35"/>
  <c r="AG42" i="35"/>
  <c r="AZ42" i="35"/>
  <c r="V46" i="35"/>
  <c r="AV50" i="35"/>
  <c r="AJ54" i="35"/>
  <c r="AZ46" i="35"/>
  <c r="AR46" i="35"/>
  <c r="AJ46" i="35"/>
  <c r="AB46" i="35"/>
  <c r="AY46" i="35"/>
  <c r="AQ46" i="35"/>
  <c r="AW46" i="35"/>
  <c r="AM46" i="35"/>
  <c r="AD46" i="35"/>
  <c r="BA46" i="35"/>
  <c r="AN46" i="35"/>
  <c r="AC46" i="35"/>
  <c r="AX46" i="35"/>
  <c r="AL46" i="35"/>
  <c r="AA46" i="35"/>
  <c r="AV46" i="35"/>
  <c r="AK46" i="35"/>
  <c r="Z46" i="35"/>
  <c r="AU46" i="35"/>
  <c r="AI46" i="35"/>
  <c r="Y46" i="35"/>
  <c r="AT46" i="35"/>
  <c r="AH46" i="35"/>
  <c r="X46" i="35"/>
  <c r="AK29" i="35"/>
  <c r="V34" i="35"/>
  <c r="AH34" i="35"/>
  <c r="AU34" i="35"/>
  <c r="W38" i="35"/>
  <c r="AM38" i="35"/>
  <c r="AI42" i="35"/>
  <c r="BA42" i="35"/>
  <c r="W46" i="35"/>
  <c r="BC46" i="35"/>
  <c r="BD50" i="35"/>
  <c r="BA38" i="35"/>
  <c r="AS38" i="35"/>
  <c r="AK38" i="35"/>
  <c r="AC38" i="35"/>
  <c r="U38" i="35"/>
  <c r="AZ38" i="35"/>
  <c r="AR38" i="35"/>
  <c r="AJ38" i="35"/>
  <c r="AB38" i="35"/>
  <c r="T38" i="35"/>
  <c r="AY38" i="35"/>
  <c r="AQ38" i="35"/>
  <c r="AI38" i="35"/>
  <c r="AA38" i="35"/>
  <c r="S38" i="35"/>
  <c r="AW38" i="35"/>
  <c r="AO38" i="35"/>
  <c r="AG38" i="35"/>
  <c r="Y38" i="35"/>
  <c r="Q38" i="35"/>
  <c r="BC54" i="35"/>
  <c r="AU54" i="35"/>
  <c r="AM54" i="35"/>
  <c r="AE54" i="35"/>
  <c r="BA54" i="35"/>
  <c r="AR54" i="35"/>
  <c r="AI54" i="35"/>
  <c r="AZ54" i="35"/>
  <c r="AQ54" i="35"/>
  <c r="AH54" i="35"/>
  <c r="AX54" i="35"/>
  <c r="AS54" i="35"/>
  <c r="AF54" i="35"/>
  <c r="AP54" i="35"/>
  <c r="AO54" i="35"/>
  <c r="BD54" i="35"/>
  <c r="AN54" i="35"/>
  <c r="BB54" i="35"/>
  <c r="AL54" i="35"/>
  <c r="AY54" i="35"/>
  <c r="AK54" i="35"/>
  <c r="M29" i="35"/>
  <c r="J34" i="35"/>
  <c r="W34" i="35"/>
  <c r="AK34" i="35"/>
  <c r="AW34" i="35"/>
  <c r="X38" i="35"/>
  <c r="AN38" i="35"/>
  <c r="BD38" i="35"/>
  <c r="AJ42" i="35"/>
  <c r="BB42" i="35"/>
  <c r="AE46" i="35"/>
  <c r="BD46" i="35"/>
  <c r="AV54" i="35"/>
  <c r="AH58" i="35"/>
  <c r="G76" i="35"/>
  <c r="O76" i="35"/>
  <c r="W76" i="35"/>
  <c r="AE76" i="35"/>
  <c r="AM76" i="35"/>
  <c r="AU76" i="35"/>
  <c r="BC76" i="35"/>
  <c r="I76" i="35"/>
  <c r="Y76" i="35"/>
  <c r="AO76" i="35"/>
  <c r="K76" i="35"/>
  <c r="AA76" i="35"/>
  <c r="AQ76" i="35"/>
  <c r="AF76" i="35"/>
  <c r="J76" i="35"/>
  <c r="AH76" i="35"/>
  <c r="AP76" i="35"/>
  <c r="AD30" i="35" l="1"/>
  <c r="AT30" i="35"/>
  <c r="AI30" i="35"/>
  <c r="AQ30" i="35"/>
  <c r="AK30" i="35"/>
  <c r="AP30" i="35"/>
  <c r="AF30" i="35"/>
  <c r="L30" i="35"/>
  <c r="AH30" i="35"/>
  <c r="AW30" i="35"/>
  <c r="G30" i="35"/>
  <c r="G60" i="35" s="1"/>
  <c r="AN30" i="35"/>
  <c r="T30" i="35"/>
  <c r="V30" i="35"/>
  <c r="AU30" i="35"/>
  <c r="AZ56" i="35"/>
  <c r="AR56" i="35"/>
  <c r="AJ56" i="35"/>
  <c r="AV56" i="35"/>
  <c r="AM56" i="35"/>
  <c r="BD56" i="35"/>
  <c r="AU56" i="35"/>
  <c r="AL56" i="35"/>
  <c r="AW56" i="35"/>
  <c r="AI56" i="35"/>
  <c r="BB56" i="35"/>
  <c r="AP56" i="35"/>
  <c r="AO56" i="35"/>
  <c r="BC56" i="35"/>
  <c r="AN56" i="35"/>
  <c r="BA56" i="35"/>
  <c r="AK56" i="35"/>
  <c r="AY56" i="35"/>
  <c r="AH56" i="35"/>
  <c r="AX56" i="35"/>
  <c r="AG56" i="35"/>
  <c r="AQ56" i="35"/>
  <c r="AF56" i="35"/>
  <c r="AT56" i="35"/>
  <c r="AS56" i="35"/>
  <c r="AE29" i="35"/>
  <c r="AW41" i="35"/>
  <c r="AO41" i="35"/>
  <c r="AG41" i="35"/>
  <c r="Y41" i="35"/>
  <c r="Q41" i="35"/>
  <c r="BA41" i="35"/>
  <c r="AR41" i="35"/>
  <c r="AI41" i="35"/>
  <c r="Z41" i="35"/>
  <c r="AZ41" i="35"/>
  <c r="AQ41" i="35"/>
  <c r="AH41" i="35"/>
  <c r="X41" i="35"/>
  <c r="AY41" i="35"/>
  <c r="AP41" i="35"/>
  <c r="AF41" i="35"/>
  <c r="W41" i="35"/>
  <c r="AV41" i="35"/>
  <c r="AM41" i="35"/>
  <c r="AD41" i="35"/>
  <c r="U41" i="35"/>
  <c r="BD41" i="35"/>
  <c r="AL41" i="35"/>
  <c r="T41" i="35"/>
  <c r="BC41" i="35"/>
  <c r="AK41" i="35"/>
  <c r="S41" i="35"/>
  <c r="BB41" i="35"/>
  <c r="AJ41" i="35"/>
  <c r="R41" i="35"/>
  <c r="AS41" i="35"/>
  <c r="AA41" i="35"/>
  <c r="AN41" i="35"/>
  <c r="AE41" i="35"/>
  <c r="AC41" i="35"/>
  <c r="V41" i="35"/>
  <c r="AX41" i="35"/>
  <c r="AU41" i="35"/>
  <c r="AT41" i="35"/>
  <c r="AB41" i="35"/>
  <c r="BC59" i="35"/>
  <c r="AU59" i="35"/>
  <c r="AM59" i="35"/>
  <c r="AZ59" i="35"/>
  <c r="AQ59" i="35"/>
  <c r="AY59" i="35"/>
  <c r="AP59" i="35"/>
  <c r="AV59" i="35"/>
  <c r="AL59" i="35"/>
  <c r="AT59" i="35"/>
  <c r="AS59" i="35"/>
  <c r="AR59" i="35"/>
  <c r="BB59" i="35"/>
  <c r="AN59" i="35"/>
  <c r="AX59" i="35"/>
  <c r="AW59" i="35"/>
  <c r="AO59" i="35"/>
  <c r="AK59" i="35"/>
  <c r="AJ59" i="35"/>
  <c r="BD59" i="35"/>
  <c r="BA59" i="35"/>
  <c r="AI59" i="35"/>
  <c r="AX39" i="35"/>
  <c r="AZ39" i="35"/>
  <c r="AQ39" i="35"/>
  <c r="AI39" i="35"/>
  <c r="AA39" i="35"/>
  <c r="S39" i="35"/>
  <c r="AY39" i="35"/>
  <c r="AP39" i="35"/>
  <c r="AH39" i="35"/>
  <c r="Z39" i="35"/>
  <c r="R39" i="35"/>
  <c r="AW39" i="35"/>
  <c r="AO39" i="35"/>
  <c r="AG39" i="35"/>
  <c r="Y39" i="35"/>
  <c r="Q39" i="35"/>
  <c r="BD39" i="35"/>
  <c r="AU39" i="35"/>
  <c r="AM39" i="35"/>
  <c r="AE39" i="35"/>
  <c r="W39" i="35"/>
  <c r="O39" i="35"/>
  <c r="AT39" i="35"/>
  <c r="AD39" i="35"/>
  <c r="AS39" i="35"/>
  <c r="AC39" i="35"/>
  <c r="AR39" i="35"/>
  <c r="AB39" i="35"/>
  <c r="BA39" i="35"/>
  <c r="AJ39" i="35"/>
  <c r="T39" i="35"/>
  <c r="AV39" i="35"/>
  <c r="P39" i="35"/>
  <c r="AK39" i="35"/>
  <c r="AN39" i="35"/>
  <c r="AL39" i="35"/>
  <c r="AF39" i="35"/>
  <c r="X39" i="35"/>
  <c r="BC39" i="35"/>
  <c r="V39" i="35"/>
  <c r="BB39" i="35"/>
  <c r="U39" i="35"/>
  <c r="AX47" i="35"/>
  <c r="AP47" i="35"/>
  <c r="AH47" i="35"/>
  <c r="Z47" i="35"/>
  <c r="AW47" i="35"/>
  <c r="AO47" i="35"/>
  <c r="AG47" i="35"/>
  <c r="Y47" i="35"/>
  <c r="AU47" i="35"/>
  <c r="AK47" i="35"/>
  <c r="AA47" i="35"/>
  <c r="BB47" i="35"/>
  <c r="AQ47" i="35"/>
  <c r="AD47" i="35"/>
  <c r="BA47" i="35"/>
  <c r="AN47" i="35"/>
  <c r="AC47" i="35"/>
  <c r="AZ47" i="35"/>
  <c r="AM47" i="35"/>
  <c r="AB47" i="35"/>
  <c r="AY47" i="35"/>
  <c r="AL47" i="35"/>
  <c r="X47" i="35"/>
  <c r="AV47" i="35"/>
  <c r="AJ47" i="35"/>
  <c r="W47" i="35"/>
  <c r="BD47" i="35"/>
  <c r="BC47" i="35"/>
  <c r="AT47" i="35"/>
  <c r="AF47" i="35"/>
  <c r="AE47" i="35"/>
  <c r="AS47" i="35"/>
  <c r="AR47" i="35"/>
  <c r="AI47" i="35"/>
  <c r="E63" i="35"/>
  <c r="E64" i="35" s="1"/>
  <c r="E77" i="35" s="1"/>
  <c r="E80" i="35" s="1"/>
  <c r="E81" i="35" s="1"/>
  <c r="F61" i="35"/>
  <c r="BD37" i="35"/>
  <c r="AV37" i="35"/>
  <c r="AN37" i="35"/>
  <c r="AF37" i="35"/>
  <c r="X37" i="35"/>
  <c r="P37" i="35"/>
  <c r="BC37" i="35"/>
  <c r="AU37" i="35"/>
  <c r="AM37" i="35"/>
  <c r="AE37" i="35"/>
  <c r="W37" i="35"/>
  <c r="O37" i="35"/>
  <c r="BB37" i="35"/>
  <c r="AT37" i="35"/>
  <c r="AL37" i="35"/>
  <c r="AD37" i="35"/>
  <c r="V37" i="35"/>
  <c r="N37" i="35"/>
  <c r="AZ37" i="35"/>
  <c r="AR37" i="35"/>
  <c r="AJ37" i="35"/>
  <c r="AB37" i="35"/>
  <c r="T37" i="35"/>
  <c r="AY37" i="35"/>
  <c r="AI37" i="35"/>
  <c r="S37" i="35"/>
  <c r="AX37" i="35"/>
  <c r="AH37" i="35"/>
  <c r="R37" i="35"/>
  <c r="AW37" i="35"/>
  <c r="AG37" i="35"/>
  <c r="Q37" i="35"/>
  <c r="AO37" i="35"/>
  <c r="Y37" i="35"/>
  <c r="AK37" i="35"/>
  <c r="Z37" i="35"/>
  <c r="AC37" i="35"/>
  <c r="AA37" i="35"/>
  <c r="BA37" i="35"/>
  <c r="U37" i="35"/>
  <c r="M37" i="35"/>
  <c r="AS37" i="35"/>
  <c r="AQ37" i="35"/>
  <c r="AP37" i="35"/>
  <c r="AX53" i="35"/>
  <c r="AP53" i="35"/>
  <c r="BA53" i="35"/>
  <c r="AR53" i="35"/>
  <c r="AI53" i="35"/>
  <c r="AZ53" i="35"/>
  <c r="AQ53" i="35"/>
  <c r="AH53" i="35"/>
  <c r="AU53" i="35"/>
  <c r="AJ53" i="35"/>
  <c r="BD53" i="35"/>
  <c r="AO53" i="35"/>
  <c r="AD53" i="35"/>
  <c r="BC53" i="35"/>
  <c r="AN53" i="35"/>
  <c r="AC53" i="35"/>
  <c r="BB53" i="35"/>
  <c r="AM53" i="35"/>
  <c r="AY53" i="35"/>
  <c r="AL53" i="35"/>
  <c r="AW53" i="35"/>
  <c r="AK53" i="35"/>
  <c r="AG53" i="35"/>
  <c r="AF53" i="35"/>
  <c r="AE53" i="35"/>
  <c r="AT53" i="35"/>
  <c r="AS53" i="35"/>
  <c r="AV53" i="35"/>
  <c r="AW48" i="35"/>
  <c r="AO48" i="35"/>
  <c r="AG48" i="35"/>
  <c r="Y48" i="35"/>
  <c r="BD48" i="35"/>
  <c r="AV48" i="35"/>
  <c r="AN48" i="35"/>
  <c r="AF48" i="35"/>
  <c r="X48" i="35"/>
  <c r="AT48" i="35"/>
  <c r="AJ48" i="35"/>
  <c r="Z48" i="35"/>
  <c r="AS48" i="35"/>
  <c r="AH48" i="35"/>
  <c r="BC48" i="35"/>
  <c r="AR48" i="35"/>
  <c r="AE48" i="35"/>
  <c r="BB48" i="35"/>
  <c r="AQ48" i="35"/>
  <c r="AD48" i="35"/>
  <c r="BA48" i="35"/>
  <c r="AP48" i="35"/>
  <c r="AC48" i="35"/>
  <c r="AZ48" i="35"/>
  <c r="AM48" i="35"/>
  <c r="AB48" i="35"/>
  <c r="AY48" i="35"/>
  <c r="AX48" i="35"/>
  <c r="AI48" i="35"/>
  <c r="AA48" i="35"/>
  <c r="AK48" i="35"/>
  <c r="AU48" i="35"/>
  <c r="AL48" i="35"/>
  <c r="W60" i="35"/>
  <c r="AW49" i="35"/>
  <c r="AO49" i="35"/>
  <c r="AG49" i="35"/>
  <c r="Y49" i="35"/>
  <c r="BD49" i="35"/>
  <c r="AV49" i="35"/>
  <c r="AN49" i="35"/>
  <c r="AF49" i="35"/>
  <c r="AT49" i="35"/>
  <c r="AJ49" i="35"/>
  <c r="Z49" i="35"/>
  <c r="AY49" i="35"/>
  <c r="AL49" i="35"/>
  <c r="AA49" i="35"/>
  <c r="AX49" i="35"/>
  <c r="AK49" i="35"/>
  <c r="AU49" i="35"/>
  <c r="AI49" i="35"/>
  <c r="AS49" i="35"/>
  <c r="AH49" i="35"/>
  <c r="BC49" i="35"/>
  <c r="AR49" i="35"/>
  <c r="AE49" i="35"/>
  <c r="BB49" i="35"/>
  <c r="AB49" i="35"/>
  <c r="BA49" i="35"/>
  <c r="AZ49" i="35"/>
  <c r="AD49" i="35"/>
  <c r="AC49" i="35"/>
  <c r="AQ49" i="35"/>
  <c r="AP49" i="35"/>
  <c r="AM49" i="35"/>
  <c r="AZ57" i="35"/>
  <c r="AR57" i="35"/>
  <c r="AJ57" i="35"/>
  <c r="AY57" i="35"/>
  <c r="AP57" i="35"/>
  <c r="AG57" i="35"/>
  <c r="AX57" i="35"/>
  <c r="AO57" i="35"/>
  <c r="BD57" i="35"/>
  <c r="AV57" i="35"/>
  <c r="AK57" i="35"/>
  <c r="BC57" i="35"/>
  <c r="AQ57" i="35"/>
  <c r="AW57" i="35"/>
  <c r="AH57" i="35"/>
  <c r="AU57" i="35"/>
  <c r="AT57" i="35"/>
  <c r="AS57" i="35"/>
  <c r="AN57" i="35"/>
  <c r="BB57" i="35"/>
  <c r="BA57" i="35"/>
  <c r="AL57" i="35"/>
  <c r="AI57" i="35"/>
  <c r="AM57" i="35"/>
  <c r="W29" i="35"/>
  <c r="BC52" i="35"/>
  <c r="AU52" i="35"/>
  <c r="AM52" i="35"/>
  <c r="AE52" i="35"/>
  <c r="BB52" i="35"/>
  <c r="AT52" i="35"/>
  <c r="AL52" i="35"/>
  <c r="AD52" i="35"/>
  <c r="AZ52" i="35"/>
  <c r="AP52" i="35"/>
  <c r="AF52" i="35"/>
  <c r="AS52" i="35"/>
  <c r="AH52" i="35"/>
  <c r="AR52" i="35"/>
  <c r="AG52" i="35"/>
  <c r="BD52" i="35"/>
  <c r="AQ52" i="35"/>
  <c r="AC52" i="35"/>
  <c r="BA52" i="35"/>
  <c r="AO52" i="35"/>
  <c r="AB52" i="35"/>
  <c r="AY52" i="35"/>
  <c r="AN52" i="35"/>
  <c r="AI52" i="35"/>
  <c r="AK52" i="35"/>
  <c r="AJ52" i="35"/>
  <c r="AX52" i="35"/>
  <c r="AW52" i="35"/>
  <c r="AV52" i="35"/>
  <c r="AH29" i="35"/>
  <c r="BC45" i="35"/>
  <c r="AU45" i="35"/>
  <c r="AM45" i="35"/>
  <c r="AE45" i="35"/>
  <c r="W45" i="35"/>
  <c r="BD45" i="35"/>
  <c r="AT45" i="35"/>
  <c r="AK45" i="35"/>
  <c r="AB45" i="35"/>
  <c r="BA45" i="35"/>
  <c r="AQ45" i="35"/>
  <c r="AG45" i="35"/>
  <c r="V45" i="35"/>
  <c r="AZ45" i="35"/>
  <c r="AP45" i="35"/>
  <c r="AF45" i="35"/>
  <c r="U45" i="35"/>
  <c r="AY45" i="35"/>
  <c r="AO45" i="35"/>
  <c r="AD45" i="35"/>
  <c r="AX45" i="35"/>
  <c r="AW45" i="35"/>
  <c r="AL45" i="35"/>
  <c r="AA45" i="35"/>
  <c r="AJ45" i="35"/>
  <c r="AI45" i="35"/>
  <c r="AH45" i="35"/>
  <c r="AR45" i="35"/>
  <c r="X45" i="35"/>
  <c r="AN45" i="35"/>
  <c r="BB45" i="35"/>
  <c r="AV45" i="35"/>
  <c r="AS45" i="35"/>
  <c r="Z45" i="35"/>
  <c r="Y45" i="35"/>
  <c r="AC45" i="35"/>
  <c r="AW40" i="35"/>
  <c r="AO40" i="35"/>
  <c r="AG40" i="35"/>
  <c r="Y40" i="35"/>
  <c r="Q40" i="35"/>
  <c r="BD40" i="35"/>
  <c r="AU40" i="35"/>
  <c r="AL40" i="35"/>
  <c r="AC40" i="35"/>
  <c r="T40" i="35"/>
  <c r="BC40" i="35"/>
  <c r="AT40" i="35"/>
  <c r="AK40" i="35"/>
  <c r="AB40" i="35"/>
  <c r="S40" i="35"/>
  <c r="BB40" i="35"/>
  <c r="AS40" i="35"/>
  <c r="AJ40" i="35"/>
  <c r="AA40" i="35"/>
  <c r="R40" i="35"/>
  <c r="AZ40" i="35"/>
  <c r="AQ40" i="35"/>
  <c r="AH40" i="35"/>
  <c r="X40" i="35"/>
  <c r="AP40" i="35"/>
  <c r="W40" i="35"/>
  <c r="AN40" i="35"/>
  <c r="V40" i="35"/>
  <c r="AM40" i="35"/>
  <c r="U40" i="35"/>
  <c r="AV40" i="35"/>
  <c r="AD40" i="35"/>
  <c r="AR40" i="35"/>
  <c r="AI40" i="35"/>
  <c r="AF40" i="35"/>
  <c r="Z40" i="35"/>
  <c r="BA40" i="35"/>
  <c r="P40" i="35"/>
  <c r="AE40" i="35"/>
  <c r="AY40" i="35"/>
  <c r="AX40" i="35"/>
  <c r="AF29" i="35"/>
  <c r="AZ32" i="35"/>
  <c r="AR32" i="35"/>
  <c r="AR60" i="35" s="1"/>
  <c r="AJ32" i="35"/>
  <c r="AB32" i="35"/>
  <c r="T32" i="35"/>
  <c r="L32" i="35"/>
  <c r="AY32" i="35"/>
  <c r="AQ32" i="35"/>
  <c r="AI32" i="35"/>
  <c r="AA32" i="35"/>
  <c r="AA60" i="35" s="1"/>
  <c r="S32" i="35"/>
  <c r="K32" i="35"/>
  <c r="AV32" i="35"/>
  <c r="AN32" i="35"/>
  <c r="AF32" i="35"/>
  <c r="X32" i="35"/>
  <c r="P32" i="35"/>
  <c r="P60" i="35" s="1"/>
  <c r="H32" i="35"/>
  <c r="H60" i="35" s="1"/>
  <c r="AU32" i="35"/>
  <c r="AH32" i="35"/>
  <c r="V32" i="35"/>
  <c r="I32" i="35"/>
  <c r="I60" i="35" s="1"/>
  <c r="AT32" i="35"/>
  <c r="AG32" i="35"/>
  <c r="U32" i="35"/>
  <c r="AS32" i="35"/>
  <c r="AE32" i="35"/>
  <c r="R32" i="35"/>
  <c r="AX32" i="35"/>
  <c r="AL32" i="35"/>
  <c r="Y32" i="35"/>
  <c r="M32" i="35"/>
  <c r="AP32" i="35"/>
  <c r="Q32" i="35"/>
  <c r="Q60" i="35" s="1"/>
  <c r="J32" i="35"/>
  <c r="J60" i="35" s="1"/>
  <c r="AO32" i="35"/>
  <c r="O32" i="35"/>
  <c r="AM32" i="35"/>
  <c r="N32" i="35"/>
  <c r="AD32" i="35"/>
  <c r="AC32" i="35"/>
  <c r="AK32" i="35"/>
  <c r="AK60" i="35" s="1"/>
  <c r="Z32" i="35"/>
  <c r="AW32" i="35"/>
  <c r="AW60" i="35" s="1"/>
  <c r="W32" i="35"/>
  <c r="AV35" i="35"/>
  <c r="AN35" i="35"/>
  <c r="AF35" i="35"/>
  <c r="X35" i="35"/>
  <c r="P35" i="35"/>
  <c r="BC35" i="35"/>
  <c r="AU35" i="35"/>
  <c r="AM35" i="35"/>
  <c r="AE35" i="35"/>
  <c r="W35" i="35"/>
  <c r="O35" i="35"/>
  <c r="BB35" i="35"/>
  <c r="AT35" i="35"/>
  <c r="AZ35" i="35"/>
  <c r="AR35" i="35"/>
  <c r="AJ35" i="35"/>
  <c r="AB35" i="35"/>
  <c r="T35" i="35"/>
  <c r="L35" i="35"/>
  <c r="AQ35" i="35"/>
  <c r="AD35" i="35"/>
  <c r="R35" i="35"/>
  <c r="AP35" i="35"/>
  <c r="AC35" i="35"/>
  <c r="Q35" i="35"/>
  <c r="AO35" i="35"/>
  <c r="AA35" i="35"/>
  <c r="N35" i="35"/>
  <c r="AW35" i="35"/>
  <c r="AH35" i="35"/>
  <c r="U35" i="35"/>
  <c r="AG35" i="35"/>
  <c r="BA35" i="35"/>
  <c r="BA60" i="35" s="1"/>
  <c r="Z35" i="35"/>
  <c r="AY35" i="35"/>
  <c r="Y35" i="35"/>
  <c r="AS35" i="35"/>
  <c r="S35" i="35"/>
  <c r="AL35" i="35"/>
  <c r="M35" i="35"/>
  <c r="V35" i="35"/>
  <c r="AK35" i="35"/>
  <c r="K35" i="35"/>
  <c r="AI35" i="35"/>
  <c r="AX35" i="35"/>
  <c r="AL29" i="35"/>
  <c r="L60" i="35" l="1"/>
  <c r="O60" i="35"/>
  <c r="AX60" i="35"/>
  <c r="AV60" i="35"/>
  <c r="S60" i="35"/>
  <c r="AO60" i="35"/>
  <c r="AH60" i="35"/>
  <c r="K60" i="35"/>
  <c r="AB60" i="35"/>
  <c r="R60" i="35"/>
  <c r="Z60" i="35"/>
  <c r="AE60" i="35"/>
  <c r="AU60" i="35"/>
  <c r="AJ60" i="35"/>
  <c r="AM60" i="35"/>
  <c r="X60" i="35"/>
  <c r="AI60" i="35"/>
  <c r="BD60" i="35"/>
  <c r="AL60" i="35"/>
  <c r="AS60" i="35"/>
  <c r="AG60" i="35"/>
  <c r="Y60" i="35"/>
  <c r="BB60" i="35"/>
  <c r="AC60" i="35"/>
  <c r="AP60" i="35"/>
  <c r="U60" i="35"/>
  <c r="AD60" i="35"/>
  <c r="M60" i="35"/>
  <c r="AQ60" i="35"/>
  <c r="T60" i="35"/>
  <c r="AN60" i="35"/>
  <c r="N60" i="35"/>
  <c r="AT60" i="35"/>
  <c r="AF60" i="35"/>
  <c r="AY60" i="35"/>
  <c r="BC60" i="35"/>
  <c r="F62" i="35"/>
  <c r="G61" i="35" s="1"/>
  <c r="AZ60" i="35"/>
  <c r="V60" i="35"/>
  <c r="F63" i="35" l="1"/>
  <c r="F64" i="35" s="1"/>
  <c r="F77" i="35" s="1"/>
  <c r="F80" i="35" s="1"/>
  <c r="F81" i="35" s="1"/>
  <c r="G62" i="35"/>
  <c r="H61" i="35" s="1"/>
  <c r="G63" i="35" l="1"/>
  <c r="G64" i="35" s="1"/>
  <c r="G77" i="35" s="1"/>
  <c r="G80" i="35" s="1"/>
  <c r="G81" i="35" s="1"/>
  <c r="H62" i="35"/>
  <c r="I61" i="35" s="1"/>
  <c r="I62" i="35" l="1"/>
  <c r="J61" i="35" s="1"/>
  <c r="H63" i="35"/>
  <c r="H64" i="35" s="1"/>
  <c r="H77" i="35" s="1"/>
  <c r="H80" i="35" s="1"/>
  <c r="H81" i="35" s="1"/>
  <c r="J62" i="35" l="1"/>
  <c r="K61" i="35" s="1"/>
  <c r="I63" i="35"/>
  <c r="I64" i="35" s="1"/>
  <c r="I77" i="35" s="1"/>
  <c r="I80" i="35" s="1"/>
  <c r="I81" i="35" s="1"/>
  <c r="K62" i="35" l="1"/>
  <c r="L61" i="35" s="1"/>
  <c r="J63" i="35"/>
  <c r="J64" i="35" s="1"/>
  <c r="J77" i="35" s="1"/>
  <c r="J80" i="35" s="1"/>
  <c r="J81" i="35" s="1"/>
  <c r="L62" i="35" l="1"/>
  <c r="M61" i="35" s="1"/>
  <c r="K63" i="35"/>
  <c r="K64" i="35" s="1"/>
  <c r="K77" i="35" s="1"/>
  <c r="K80" i="35" s="1"/>
  <c r="K81" i="35" s="1"/>
  <c r="M62" i="35" l="1"/>
  <c r="N61" i="35" s="1"/>
  <c r="L63" i="35"/>
  <c r="L64" i="35" s="1"/>
  <c r="L77" i="35" s="1"/>
  <c r="L80" i="35" s="1"/>
  <c r="L81" i="35" s="1"/>
  <c r="N62" i="35" l="1"/>
  <c r="O61" i="35" s="1"/>
  <c r="M63" i="35"/>
  <c r="M64" i="35" s="1"/>
  <c r="M77" i="35" s="1"/>
  <c r="M80" i="35" s="1"/>
  <c r="M81" i="35" s="1"/>
  <c r="O62" i="35" l="1"/>
  <c r="P61" i="35" s="1"/>
  <c r="N63" i="35"/>
  <c r="N64" i="35" s="1"/>
  <c r="N77" i="35" s="1"/>
  <c r="N80" i="35" s="1"/>
  <c r="N81" i="35" s="1"/>
  <c r="P62" i="35" l="1"/>
  <c r="Q61" i="35" s="1"/>
  <c r="O63" i="35"/>
  <c r="O64" i="35" s="1"/>
  <c r="O77" i="35" s="1"/>
  <c r="O80" i="35" s="1"/>
  <c r="O81" i="35" s="1"/>
  <c r="P63" i="35" l="1"/>
  <c r="P64" i="35" s="1"/>
  <c r="P77" i="35" s="1"/>
  <c r="P80" i="35" s="1"/>
  <c r="P81" i="35" s="1"/>
  <c r="Q62" i="35"/>
  <c r="R61" i="35" s="1"/>
  <c r="R62" i="35" l="1"/>
  <c r="S61" i="35" s="1"/>
  <c r="Q63" i="35"/>
  <c r="Q64" i="35" s="1"/>
  <c r="Q77" i="35" s="1"/>
  <c r="Q80" i="35" s="1"/>
  <c r="Q81" i="35" s="1"/>
  <c r="R63" i="35" l="1"/>
  <c r="R64" i="35" s="1"/>
  <c r="R77" i="35" s="1"/>
  <c r="R80" i="35" s="1"/>
  <c r="R81" i="35" s="1"/>
  <c r="S62" i="35"/>
  <c r="T61" i="35" s="1"/>
  <c r="T62" i="35" l="1"/>
  <c r="U61" i="35" s="1"/>
  <c r="S63" i="35"/>
  <c r="S64" i="35" s="1"/>
  <c r="S77" i="35" s="1"/>
  <c r="S80" i="35" s="1"/>
  <c r="S81" i="35" s="1"/>
  <c r="T63" i="35" l="1"/>
  <c r="T64" i="35" s="1"/>
  <c r="T77" i="35" s="1"/>
  <c r="T80" i="35" s="1"/>
  <c r="T81" i="35" s="1"/>
  <c r="U62" i="35"/>
  <c r="V61" i="35" s="1"/>
  <c r="U63" i="35" l="1"/>
  <c r="U64" i="35" s="1"/>
  <c r="U77" i="35" s="1"/>
  <c r="U80" i="35" s="1"/>
  <c r="U81" i="35" s="1"/>
  <c r="V62" i="35"/>
  <c r="W61" i="35" s="1"/>
  <c r="W62" i="35" l="1"/>
  <c r="X61" i="35" s="1"/>
  <c r="V63" i="35"/>
  <c r="V64" i="35" s="1"/>
  <c r="V77" i="35" s="1"/>
  <c r="V80" i="35" s="1"/>
  <c r="V81" i="35" s="1"/>
  <c r="W63" i="35" l="1"/>
  <c r="W64" i="35" s="1"/>
  <c r="W77" i="35" s="1"/>
  <c r="W80" i="35" s="1"/>
  <c r="W81" i="35" s="1"/>
  <c r="X62" i="35"/>
  <c r="Y61" i="35" s="1"/>
  <c r="X63" i="35" l="1"/>
  <c r="X64" i="35" s="1"/>
  <c r="X77" i="35" s="1"/>
  <c r="X80" i="35" s="1"/>
  <c r="X81" i="35" s="1"/>
  <c r="Y62" i="35"/>
  <c r="Z61" i="35" s="1"/>
  <c r="Z62" i="35" l="1"/>
  <c r="AA61" i="35" s="1"/>
  <c r="Y63" i="35"/>
  <c r="Y64" i="35" s="1"/>
  <c r="Y77" i="35" s="1"/>
  <c r="Y80" i="35" s="1"/>
  <c r="Y81" i="35" s="1"/>
  <c r="Z63" i="35" l="1"/>
  <c r="Z64" i="35" s="1"/>
  <c r="Z77" i="35" s="1"/>
  <c r="Z80" i="35" s="1"/>
  <c r="Z81" i="35" s="1"/>
  <c r="AA62" i="35"/>
  <c r="AB61" i="35" s="1"/>
  <c r="AB62" i="35" l="1"/>
  <c r="AC61" i="35" s="1"/>
  <c r="AA63" i="35"/>
  <c r="AA64" i="35" s="1"/>
  <c r="AA77" i="35" s="1"/>
  <c r="AA80" i="35" s="1"/>
  <c r="AA81" i="35" s="1"/>
  <c r="C4" i="35" l="1"/>
  <c r="G29" i="37" s="1"/>
  <c r="AB63" i="35"/>
  <c r="AB64" i="35" s="1"/>
  <c r="AB77" i="35" s="1"/>
  <c r="AB80" i="35" s="1"/>
  <c r="AB81" i="35" s="1"/>
  <c r="AC62" i="35"/>
  <c r="AD61" i="35" s="1"/>
  <c r="AD62" i="35" l="1"/>
  <c r="AE61" i="35" s="1"/>
  <c r="AC63" i="35"/>
  <c r="AC64" i="35" s="1"/>
  <c r="AC77" i="35" s="1"/>
  <c r="AC80" i="35" s="1"/>
  <c r="AC81" i="35" s="1"/>
  <c r="AD63" i="35" l="1"/>
  <c r="AD64" i="35" s="1"/>
  <c r="AD77" i="35" s="1"/>
  <c r="AD80" i="35" s="1"/>
  <c r="AD81" i="35" s="1"/>
  <c r="AE62" i="35"/>
  <c r="AF61" i="35" s="1"/>
  <c r="AF62" i="35" l="1"/>
  <c r="AG61" i="35" s="1"/>
  <c r="AE63" i="35"/>
  <c r="AE64" i="35" s="1"/>
  <c r="AE77" i="35" s="1"/>
  <c r="AE80" i="35" s="1"/>
  <c r="AE81" i="35" s="1"/>
  <c r="AF63" i="35" l="1"/>
  <c r="AF64" i="35" s="1"/>
  <c r="AF77" i="35" s="1"/>
  <c r="AF80" i="35" s="1"/>
  <c r="AF81" i="35" s="1"/>
  <c r="AG62" i="35"/>
  <c r="AH61" i="35" s="1"/>
  <c r="AG63" i="35" l="1"/>
  <c r="AG64" i="35" s="1"/>
  <c r="AG77" i="35" s="1"/>
  <c r="AG80" i="35" s="1"/>
  <c r="AG81" i="35" s="1"/>
  <c r="AH62" i="35"/>
  <c r="AI61" i="35" s="1"/>
  <c r="AH63" i="35" l="1"/>
  <c r="AH64" i="35" s="1"/>
  <c r="AH77" i="35" s="1"/>
  <c r="AH80" i="35" s="1"/>
  <c r="AH81" i="35" s="1"/>
  <c r="AI62" i="35"/>
  <c r="AJ61" i="35" s="1"/>
  <c r="AJ62" i="35" l="1"/>
  <c r="AK61" i="35" s="1"/>
  <c r="AI63" i="35"/>
  <c r="AI64" i="35" s="1"/>
  <c r="AI77" i="35" s="1"/>
  <c r="AI80" i="35" s="1"/>
  <c r="AI81" i="35" s="1"/>
  <c r="C5" i="35" l="1"/>
  <c r="H29" i="37" s="1"/>
  <c r="AK62" i="35"/>
  <c r="AL61" i="35" s="1"/>
  <c r="AJ63" i="35"/>
  <c r="AJ64" i="35" s="1"/>
  <c r="AJ77" i="35" s="1"/>
  <c r="AJ80" i="35" s="1"/>
  <c r="AJ81" i="35" s="1"/>
  <c r="AL62" i="35" l="1"/>
  <c r="AM61" i="35" s="1"/>
  <c r="AK63" i="35"/>
  <c r="AK64" i="35" s="1"/>
  <c r="AK77" i="35" s="1"/>
  <c r="AK80" i="35" s="1"/>
  <c r="AK81" i="35" s="1"/>
  <c r="AM62" i="35" l="1"/>
  <c r="AN61" i="35" s="1"/>
  <c r="AL63" i="35"/>
  <c r="AL64" i="35" s="1"/>
  <c r="AL77" i="35" s="1"/>
  <c r="AL80" i="35" s="1"/>
  <c r="AL81" i="35" s="1"/>
  <c r="AN62" i="35" l="1"/>
  <c r="AO61" i="35" s="1"/>
  <c r="AM63" i="35"/>
  <c r="AM64" i="35" s="1"/>
  <c r="AM77" i="35" s="1"/>
  <c r="AM80" i="35" s="1"/>
  <c r="AM81" i="35" s="1"/>
  <c r="AO62" i="35" l="1"/>
  <c r="AP61" i="35" s="1"/>
  <c r="AN63" i="35"/>
  <c r="AN64" i="35" s="1"/>
  <c r="AN77" i="35" s="1"/>
  <c r="AN80" i="35" s="1"/>
  <c r="AN81" i="35" s="1"/>
  <c r="AP62" i="35" l="1"/>
  <c r="AQ61" i="35" s="1"/>
  <c r="AO63" i="35"/>
  <c r="AO64" i="35" s="1"/>
  <c r="AO77" i="35" s="1"/>
  <c r="AO80" i="35" s="1"/>
  <c r="AO81" i="35" s="1"/>
  <c r="AQ62" i="35" l="1"/>
  <c r="AR61" i="35" s="1"/>
  <c r="AP63" i="35"/>
  <c r="AP64" i="35" s="1"/>
  <c r="AP77" i="35" s="1"/>
  <c r="AP80" i="35" s="1"/>
  <c r="AP81" i="35" s="1"/>
  <c r="AR62" i="35" l="1"/>
  <c r="AS61" i="35" s="1"/>
  <c r="AQ63" i="35"/>
  <c r="AQ64" i="35" s="1"/>
  <c r="AQ77" i="35" s="1"/>
  <c r="AQ80" i="35" s="1"/>
  <c r="AQ81" i="35" s="1"/>
  <c r="C6" i="35" l="1"/>
  <c r="I29" i="37" s="1"/>
  <c r="AS62" i="35"/>
  <c r="AT61" i="35" s="1"/>
  <c r="AR63" i="35"/>
  <c r="AR64" i="35" s="1"/>
  <c r="AR77" i="35" s="1"/>
  <c r="AR80" i="35" s="1"/>
  <c r="AR81" i="35" s="1"/>
  <c r="AS63" i="35" l="1"/>
  <c r="AS64" i="35" s="1"/>
  <c r="AS77" i="35" s="1"/>
  <c r="AS80" i="35" s="1"/>
  <c r="AS81" i="35" s="1"/>
  <c r="AT62" i="35"/>
  <c r="AU61" i="35" s="1"/>
  <c r="AU62" i="35" l="1"/>
  <c r="AV61" i="35" s="1"/>
  <c r="AT63" i="35"/>
  <c r="AT64" i="35" s="1"/>
  <c r="AT77" i="35" s="1"/>
  <c r="AT80" i="35" s="1"/>
  <c r="AT81" i="35" s="1"/>
  <c r="AU63" i="35" l="1"/>
  <c r="AU64" i="35" s="1"/>
  <c r="AU77" i="35" s="1"/>
  <c r="AU80" i="35" s="1"/>
  <c r="AU81" i="35" s="1"/>
  <c r="AV62" i="35"/>
  <c r="AW61" i="35" s="1"/>
  <c r="AV63" i="35" l="1"/>
  <c r="AV64" i="35" s="1"/>
  <c r="AV77" i="35" s="1"/>
  <c r="AV80" i="35" s="1"/>
  <c r="AV81" i="35" s="1"/>
  <c r="AW62" i="35"/>
  <c r="AX61" i="35" s="1"/>
  <c r="AX62" i="35" l="1"/>
  <c r="AY61" i="35" s="1"/>
  <c r="AW63" i="35"/>
  <c r="AW64" i="35" s="1"/>
  <c r="AW77" i="35" s="1"/>
  <c r="AW80" i="35" s="1"/>
  <c r="AW81" i="35" s="1"/>
  <c r="AY62" i="35" l="1"/>
  <c r="AZ61" i="35" s="1"/>
  <c r="AX63" i="35"/>
  <c r="AX64" i="35" s="1"/>
  <c r="AX77" i="35" s="1"/>
  <c r="AX80" i="35" s="1"/>
  <c r="AX81" i="35" s="1"/>
  <c r="AY63" i="35" l="1"/>
  <c r="AY64" i="35" s="1"/>
  <c r="AY77" i="35" s="1"/>
  <c r="AY80" i="35" s="1"/>
  <c r="AY81" i="35" s="1"/>
  <c r="AZ62" i="35"/>
  <c r="BA61" i="35" s="1"/>
  <c r="BA62" i="35" l="1"/>
  <c r="BB61" i="35" s="1"/>
  <c r="AZ63" i="35"/>
  <c r="AZ64" i="35" s="1"/>
  <c r="AZ77" i="35" s="1"/>
  <c r="AZ80" i="35" s="1"/>
  <c r="AZ81" i="35" s="1"/>
  <c r="BA63" i="35" l="1"/>
  <c r="BA64" i="35" s="1"/>
  <c r="BA77" i="35" s="1"/>
  <c r="BA80" i="35" s="1"/>
  <c r="BA81" i="35" s="1"/>
  <c r="BB62" i="35"/>
  <c r="BC61" i="35" s="1"/>
  <c r="BB63" i="35" l="1"/>
  <c r="BB64" i="35" s="1"/>
  <c r="BB77" i="35" s="1"/>
  <c r="BB80" i="35" s="1"/>
  <c r="BB81" i="35" s="1"/>
  <c r="BC62" i="35"/>
  <c r="BD61" i="35" s="1"/>
  <c r="BD62" i="35" l="1"/>
  <c r="BD63" i="35" s="1"/>
  <c r="BD64" i="35" s="1"/>
  <c r="BD77" i="35" s="1"/>
  <c r="BD80" i="35" s="1"/>
  <c r="BC63" i="35"/>
  <c r="BC64" i="35" s="1"/>
  <c r="BC77" i="35" s="1"/>
  <c r="BC80" i="35" s="1"/>
  <c r="BC81" i="35" s="1"/>
  <c r="BD81" i="35" l="1"/>
  <c r="C7" i="35" s="1"/>
  <c r="J29" i="37" s="1"/>
  <c r="D8" i="34" l="1"/>
  <c r="C7" i="34"/>
  <c r="D7" i="34" s="1"/>
  <c r="D6" i="34"/>
  <c r="D5" i="34"/>
  <c r="D8" i="32" l="1"/>
  <c r="D6" i="32"/>
  <c r="D5" i="32"/>
  <c r="C7" i="32"/>
  <c r="D7" i="32" s="1"/>
  <c r="E65" i="31" l="1"/>
  <c r="I5" i="20" l="1"/>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AB26" i="31" l="1"/>
  <c r="AV26" i="31"/>
  <c r="X26" i="31"/>
  <c r="AJ26" i="31"/>
  <c r="R26" i="31"/>
  <c r="AH26" i="31"/>
  <c r="AH28" i="31" s="1"/>
  <c r="AH29" i="31" s="1"/>
  <c r="AL26" i="3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AD28" i="31" s="1"/>
  <c r="AD29" i="31" s="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Q26" i="31"/>
  <c r="AQ28" i="31" s="1"/>
  <c r="AQ29" i="31" s="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J28" i="31"/>
  <c r="AJ29" i="31" s="1"/>
  <c r="AL28" i="31"/>
  <c r="AL29" i="31" s="1"/>
  <c r="AV28" i="31"/>
  <c r="AV29" i="31" s="1"/>
  <c r="O28" i="31"/>
  <c r="O29" i="31" s="1"/>
  <c r="AO28" i="31"/>
  <c r="AQ87" i="31" l="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BC60" i="31" l="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D42" i="20" l="1"/>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D43" i="20" l="1"/>
  <c r="J12" i="20"/>
  <c r="BC14" i="10"/>
  <c r="BC69" i="31"/>
  <c r="BC66" i="31"/>
  <c r="AY14" i="10"/>
  <c r="AY69" i="31"/>
  <c r="AY66" i="31"/>
  <c r="AW14" i="10"/>
  <c r="AW69" i="31"/>
  <c r="AW66" i="31"/>
  <c r="AW76" i="31" s="1"/>
  <c r="AU14" i="10"/>
  <c r="AU69" i="31"/>
  <c r="AU66" i="31"/>
  <c r="AS14" i="10"/>
  <c r="AS69" i="31"/>
  <c r="AS66" i="31"/>
  <c r="AQ14" i="10"/>
  <c r="AQ69" i="31"/>
  <c r="AQ66" i="31"/>
  <c r="AO14" i="10"/>
  <c r="AO69" i="31"/>
  <c r="AO66" i="3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X14" i="10"/>
  <c r="AX69" i="31"/>
  <c r="AX66" i="31"/>
  <c r="AV14" i="10"/>
  <c r="AV69" i="31"/>
  <c r="AV66" i="3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AV76" i="31" l="1"/>
  <c r="AO76" i="31"/>
  <c r="AZ76" i="31"/>
  <c r="AS76" i="31"/>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45" i="20" l="1"/>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D46" i="20" l="1"/>
  <c r="M12" i="20"/>
  <c r="K63" i="31"/>
  <c r="K64" i="31" s="1"/>
  <c r="L62" i="31"/>
  <c r="M61" i="31" s="1"/>
  <c r="D47" i="20" l="1"/>
  <c r="N12" i="20"/>
  <c r="L63" i="31"/>
  <c r="L64" i="31" s="1"/>
  <c r="M62" i="31"/>
  <c r="N61" i="31" s="1"/>
  <c r="D48" i="20" l="1"/>
  <c r="O12" i="20"/>
  <c r="M63" i="31"/>
  <c r="M64" i="31" s="1"/>
  <c r="N62" i="31"/>
  <c r="O61" i="31" s="1"/>
  <c r="D49" i="20" l="1"/>
  <c r="P12" i="20"/>
  <c r="O62" i="31"/>
  <c r="P61" i="31" s="1"/>
  <c r="N63" i="31"/>
  <c r="N64" i="31" s="1"/>
  <c r="D50" i="20" l="1"/>
  <c r="Q12" i="20"/>
  <c r="M87" i="31"/>
  <c r="M66" i="31" s="1"/>
  <c r="M76" i="31" s="1"/>
  <c r="M77" i="31" s="1"/>
  <c r="M80" i="31" s="1"/>
  <c r="M30" i="10"/>
  <c r="M14" i="10" s="1"/>
  <c r="M24" i="10" s="1"/>
  <c r="P62" i="31"/>
  <c r="Q61" i="31" s="1"/>
  <c r="O63" i="31"/>
  <c r="O64" i="31" s="1"/>
  <c r="R12" i="20" l="1"/>
  <c r="D51" i="20"/>
  <c r="N30" i="10"/>
  <c r="N14" i="10" s="1"/>
  <c r="N24" i="10" s="1"/>
  <c r="N87" i="31"/>
  <c r="N66" i="31" s="1"/>
  <c r="N76" i="31" s="1"/>
  <c r="N77" i="31" s="1"/>
  <c r="N80" i="31" s="1"/>
  <c r="Q62" i="31"/>
  <c r="R61" i="31" s="1"/>
  <c r="P63" i="31"/>
  <c r="P64" i="31" s="1"/>
  <c r="O87" i="31" l="1"/>
  <c r="O66" i="31" s="1"/>
  <c r="O76" i="31" s="1"/>
  <c r="O77" i="31" s="1"/>
  <c r="O80" i="31" s="1"/>
  <c r="O30" i="10"/>
  <c r="O14" i="10" s="1"/>
  <c r="O24" i="10" s="1"/>
  <c r="D52" i="20"/>
  <c r="S12" i="20"/>
  <c r="R62" i="31"/>
  <c r="S61" i="31" s="1"/>
  <c r="Q63" i="31"/>
  <c r="Q64" i="31" s="1"/>
  <c r="P30" i="10" l="1"/>
  <c r="P14" i="10" s="1"/>
  <c r="P24" i="10" s="1"/>
  <c r="P87" i="31"/>
  <c r="P66" i="31" s="1"/>
  <c r="P76" i="31" s="1"/>
  <c r="P77" i="31" s="1"/>
  <c r="P80" i="31" s="1"/>
  <c r="D53" i="20"/>
  <c r="T12" i="20"/>
  <c r="S62" i="31"/>
  <c r="T61" i="31" s="1"/>
  <c r="R63" i="31"/>
  <c r="R64" i="31" s="1"/>
  <c r="Q87" i="31" l="1"/>
  <c r="Q66" i="31" s="1"/>
  <c r="Q76" i="31" s="1"/>
  <c r="Q77" i="31" s="1"/>
  <c r="Q80" i="31" s="1"/>
  <c r="Q30" i="10"/>
  <c r="Q14" i="10" s="1"/>
  <c r="Q24" i="10" s="1"/>
  <c r="D54" i="20"/>
  <c r="U12" i="20"/>
  <c r="T62" i="31"/>
  <c r="U61" i="31" s="1"/>
  <c r="S63" i="31"/>
  <c r="S64" i="31" s="1"/>
  <c r="R30" i="10" l="1"/>
  <c r="R14" i="10" s="1"/>
  <c r="R24" i="10" s="1"/>
  <c r="R87" i="31"/>
  <c r="R66" i="31" s="1"/>
  <c r="R76" i="31" s="1"/>
  <c r="R77" i="31" s="1"/>
  <c r="R80" i="31" s="1"/>
  <c r="D55" i="20"/>
  <c r="V12" i="20"/>
  <c r="U62" i="31"/>
  <c r="V61" i="31" s="1"/>
  <c r="T63" i="31"/>
  <c r="T64" i="31" s="1"/>
  <c r="S87" i="31" l="1"/>
  <c r="S66" i="31" s="1"/>
  <c r="S76" i="31" s="1"/>
  <c r="S77" i="31" s="1"/>
  <c r="S80" i="31" s="1"/>
  <c r="S30" i="10"/>
  <c r="S14" i="10" s="1"/>
  <c r="S24" i="10" s="1"/>
  <c r="D56" i="20"/>
  <c r="W12" i="20"/>
  <c r="V62" i="31"/>
  <c r="W61" i="31" s="1"/>
  <c r="U63" i="31"/>
  <c r="U64" i="31" s="1"/>
  <c r="T30" i="10" l="1"/>
  <c r="T14" i="10" s="1"/>
  <c r="T24" i="10" s="1"/>
  <c r="T87" i="31"/>
  <c r="T66" i="31" s="1"/>
  <c r="T76" i="31" s="1"/>
  <c r="T77" i="31" s="1"/>
  <c r="T80" i="31" s="1"/>
  <c r="D57" i="20"/>
  <c r="X12" i="20"/>
  <c r="W62" i="31"/>
  <c r="X61" i="31" s="1"/>
  <c r="V63" i="31"/>
  <c r="V64" i="31" s="1"/>
  <c r="U87" i="31" l="1"/>
  <c r="U66" i="31" s="1"/>
  <c r="U76" i="31" s="1"/>
  <c r="U77" i="31" s="1"/>
  <c r="U80" i="31" s="1"/>
  <c r="U30" i="10"/>
  <c r="U14" i="10" s="1"/>
  <c r="U24" i="10" s="1"/>
  <c r="D58" i="20"/>
  <c r="Y12" i="20"/>
  <c r="X62" i="31"/>
  <c r="Y61" i="31" s="1"/>
  <c r="W63" i="31"/>
  <c r="W64" i="31" s="1"/>
  <c r="D59" i="20" l="1"/>
  <c r="Z12" i="20"/>
  <c r="V30" i="10"/>
  <c r="V14" i="10" s="1"/>
  <c r="V24" i="10" s="1"/>
  <c r="V87" i="31"/>
  <c r="V66" i="31" s="1"/>
  <c r="V76" i="31" s="1"/>
  <c r="V77" i="31" s="1"/>
  <c r="V80" i="31" s="1"/>
  <c r="Y62" i="31"/>
  <c r="Z61" i="31" s="1"/>
  <c r="X63" i="31"/>
  <c r="X64" i="31" s="1"/>
  <c r="D60" i="20" l="1"/>
  <c r="AA12" i="20"/>
  <c r="W87" i="31"/>
  <c r="W66" i="31" s="1"/>
  <c r="W76" i="31" s="1"/>
  <c r="W77" i="31" s="1"/>
  <c r="W80" i="31" s="1"/>
  <c r="W30" i="10"/>
  <c r="W14" i="10" s="1"/>
  <c r="W24" i="10" s="1"/>
  <c r="Z62" i="31"/>
  <c r="AA61" i="31" s="1"/>
  <c r="Y63" i="31"/>
  <c r="Y64" i="31" s="1"/>
  <c r="D61" i="20" l="1"/>
  <c r="AB12" i="20"/>
  <c r="X30" i="10"/>
  <c r="X14" i="10" s="1"/>
  <c r="X24" i="10" s="1"/>
  <c r="X87" i="31"/>
  <c r="X66" i="31" s="1"/>
  <c r="X76" i="31" s="1"/>
  <c r="X77" i="31" s="1"/>
  <c r="X80" i="31" s="1"/>
  <c r="AA62" i="31"/>
  <c r="AB61" i="31" s="1"/>
  <c r="Z63" i="31"/>
  <c r="Z64" i="31" s="1"/>
  <c r="D62" i="20" l="1"/>
  <c r="AC12" i="20"/>
  <c r="Y87" i="31"/>
  <c r="Y66" i="31" s="1"/>
  <c r="Y76" i="31" s="1"/>
  <c r="Y77" i="31" s="1"/>
  <c r="Y80" i="31" s="1"/>
  <c r="Y30" i="10"/>
  <c r="Y14" i="10" s="1"/>
  <c r="Y24" i="10" s="1"/>
  <c r="AB62" i="31"/>
  <c r="AC61" i="31" s="1"/>
  <c r="AA63" i="31"/>
  <c r="AA64" i="31" s="1"/>
  <c r="D63" i="20" l="1"/>
  <c r="AD12" i="20"/>
  <c r="Z30" i="10"/>
  <c r="Z14" i="10" s="1"/>
  <c r="Z24" i="10" s="1"/>
  <c r="Z87" i="31"/>
  <c r="Z66" i="31" s="1"/>
  <c r="Z76" i="31" s="1"/>
  <c r="Z77" i="31" s="1"/>
  <c r="Z80" i="31" s="1"/>
  <c r="AC62" i="31"/>
  <c r="AD61" i="31" s="1"/>
  <c r="AB63" i="31"/>
  <c r="AB64" i="31" s="1"/>
  <c r="D64" i="20" l="1"/>
  <c r="AE12" i="20"/>
  <c r="AA87" i="31"/>
  <c r="AA66" i="31" s="1"/>
  <c r="AA76" i="31" s="1"/>
  <c r="AA77" i="31" s="1"/>
  <c r="AA80" i="31" s="1"/>
  <c r="AA30" i="10"/>
  <c r="AA14" i="10" s="1"/>
  <c r="AA24" i="10" s="1"/>
  <c r="AC63" i="31"/>
  <c r="AC64" i="31" s="1"/>
  <c r="AD62" i="31"/>
  <c r="AE61" i="31" s="1"/>
  <c r="D65" i="20" l="1"/>
  <c r="AF12" i="20"/>
  <c r="AB30" i="10"/>
  <c r="AB14" i="10" s="1"/>
  <c r="AB24" i="10" s="1"/>
  <c r="AB87" i="31"/>
  <c r="AB66" i="31" s="1"/>
  <c r="AB76" i="31" s="1"/>
  <c r="AB77" i="31" s="1"/>
  <c r="AB80" i="31" s="1"/>
  <c r="AE62" i="31"/>
  <c r="AF61" i="31" s="1"/>
  <c r="AD63" i="31"/>
  <c r="AD64" i="31" s="1"/>
  <c r="D66" i="20" l="1"/>
  <c r="AG12" i="20"/>
  <c r="AC87" i="31"/>
  <c r="AC66" i="31" s="1"/>
  <c r="AC76" i="31" s="1"/>
  <c r="AC77" i="31" s="1"/>
  <c r="AC80" i="31" s="1"/>
  <c r="AC30" i="10"/>
  <c r="AC14" i="10" s="1"/>
  <c r="AC24" i="10" s="1"/>
  <c r="AF62" i="31"/>
  <c r="AG61" i="31" s="1"/>
  <c r="AE63" i="31"/>
  <c r="AE64" i="31" s="1"/>
  <c r="D67" i="20" l="1"/>
  <c r="AH12" i="20"/>
  <c r="AD30" i="10"/>
  <c r="AD14" i="10" s="1"/>
  <c r="AD24" i="10" s="1"/>
  <c r="AD87" i="31"/>
  <c r="AD66" i="31" s="1"/>
  <c r="AD76" i="31" s="1"/>
  <c r="AD77" i="31" s="1"/>
  <c r="AD80" i="31" s="1"/>
  <c r="AG62" i="31"/>
  <c r="AH61" i="31" s="1"/>
  <c r="AF63" i="31"/>
  <c r="AF64" i="31" s="1"/>
  <c r="D68" i="20" l="1"/>
  <c r="AI12" i="20"/>
  <c r="AE87" i="31"/>
  <c r="AE66" i="31" s="1"/>
  <c r="AE76" i="31" s="1"/>
  <c r="AE77" i="31" s="1"/>
  <c r="AE80" i="31" s="1"/>
  <c r="AE30" i="10"/>
  <c r="AE14" i="10" s="1"/>
  <c r="AE24" i="10" s="1"/>
  <c r="AH62" i="31"/>
  <c r="AI61" i="31" s="1"/>
  <c r="AG63" i="31"/>
  <c r="AG64" i="31" s="1"/>
  <c r="D69" i="20" l="1"/>
  <c r="AJ12" i="20"/>
  <c r="AF30" i="10"/>
  <c r="AF14" i="10" s="1"/>
  <c r="AF24" i="10" s="1"/>
  <c r="AF87" i="31"/>
  <c r="AF66" i="31" s="1"/>
  <c r="AF76" i="31" s="1"/>
  <c r="AF77" i="31" s="1"/>
  <c r="AF80" i="31" s="1"/>
  <c r="AI62" i="31"/>
  <c r="AJ61" i="31" s="1"/>
  <c r="AH63" i="31"/>
  <c r="AH64" i="31" s="1"/>
  <c r="D70" i="20" l="1"/>
  <c r="AK12" i="20"/>
  <c r="AG87" i="31"/>
  <c r="AG66" i="31" s="1"/>
  <c r="AG76" i="31" s="1"/>
  <c r="AG77" i="31" s="1"/>
  <c r="AG80" i="31" s="1"/>
  <c r="AG30" i="10"/>
  <c r="AG14" i="10" s="1"/>
  <c r="AG24" i="10" s="1"/>
  <c r="AJ62" i="31"/>
  <c r="AK61" i="31" s="1"/>
  <c r="AI63" i="31"/>
  <c r="AI64" i="31" s="1"/>
  <c r="D71" i="20" l="1"/>
  <c r="AL12" i="20"/>
  <c r="AH30" i="10"/>
  <c r="AH14" i="10" s="1"/>
  <c r="AH24" i="10" s="1"/>
  <c r="AH87" i="31"/>
  <c r="AH66" i="31" s="1"/>
  <c r="AH76" i="31" s="1"/>
  <c r="AH77" i="31" s="1"/>
  <c r="AH80" i="31" s="1"/>
  <c r="AK62" i="31"/>
  <c r="AL61" i="31" s="1"/>
  <c r="AJ63" i="31"/>
  <c r="AJ64" i="31" s="1"/>
  <c r="D72" i="20" l="1"/>
  <c r="AM12" i="20"/>
  <c r="AI87" i="31"/>
  <c r="AI66" i="31" s="1"/>
  <c r="AI76" i="31" s="1"/>
  <c r="AI77" i="31" s="1"/>
  <c r="AI80" i="31" s="1"/>
  <c r="AI30" i="10"/>
  <c r="AI14" i="10" s="1"/>
  <c r="AI24" i="10" s="1"/>
  <c r="AK63" i="31"/>
  <c r="AK64" i="31" s="1"/>
  <c r="AL62" i="31"/>
  <c r="AM61" i="31" s="1"/>
  <c r="D73" i="20" l="1"/>
  <c r="AN12" i="20"/>
  <c r="AJ30" i="10"/>
  <c r="AJ14" i="10" s="1"/>
  <c r="AJ24" i="10" s="1"/>
  <c r="AJ87" i="31"/>
  <c r="AJ66" i="31" s="1"/>
  <c r="AJ76" i="31" s="1"/>
  <c r="AJ77" i="31" s="1"/>
  <c r="AJ80" i="31" s="1"/>
  <c r="AM62" i="31"/>
  <c r="AN61" i="31" s="1"/>
  <c r="AL63" i="31"/>
  <c r="AL64" i="31" s="1"/>
  <c r="D75" i="20" l="1"/>
  <c r="AO12" i="20"/>
  <c r="AK87" i="31"/>
  <c r="AK66" i="31" s="1"/>
  <c r="AK76" i="31" s="1"/>
  <c r="AK77" i="31" s="1"/>
  <c r="AK80" i="31" s="1"/>
  <c r="AK30" i="10"/>
  <c r="AK14" i="10" s="1"/>
  <c r="AK24" i="10" s="1"/>
  <c r="AN62" i="31"/>
  <c r="AO61" i="31" s="1"/>
  <c r="AM63" i="31"/>
  <c r="AM64" i="31" s="1"/>
  <c r="AM77" i="31" s="1"/>
  <c r="AM80" i="31" s="1"/>
  <c r="AL30" i="10" l="1"/>
  <c r="AL14" i="10" s="1"/>
  <c r="AL24" i="10" s="1"/>
  <c r="AL87" i="31"/>
  <c r="AL66" i="31" s="1"/>
  <c r="AL76" i="31" s="1"/>
  <c r="AL77" i="31" s="1"/>
  <c r="AL80" i="31" s="1"/>
  <c r="AO62" i="31"/>
  <c r="AP61" i="31" s="1"/>
  <c r="AN63" i="31"/>
  <c r="AN64" i="31" s="1"/>
  <c r="AN77" i="31" s="1"/>
  <c r="AN80" i="31" s="1"/>
  <c r="AP62" i="31" l="1"/>
  <c r="AQ61" i="31" s="1"/>
  <c r="AO63" i="31"/>
  <c r="AO64" i="31" s="1"/>
  <c r="AO77" i="31" s="1"/>
  <c r="AO80" i="31" s="1"/>
  <c r="AQ62" i="31" l="1"/>
  <c r="AR61" i="31" s="1"/>
  <c r="AP63" i="31"/>
  <c r="AP64" i="31" s="1"/>
  <c r="AP77" i="31" s="1"/>
  <c r="AP80" i="31" s="1"/>
  <c r="AR62" i="31" l="1"/>
  <c r="AS61" i="31" s="1"/>
  <c r="AQ63" i="31"/>
  <c r="AQ64" i="31" s="1"/>
  <c r="AQ77" i="31" s="1"/>
  <c r="AQ80" i="31" s="1"/>
  <c r="AS62" i="31" l="1"/>
  <c r="AT61" i="31" s="1"/>
  <c r="AR63" i="31"/>
  <c r="AR64" i="31" s="1"/>
  <c r="AR77" i="31" s="1"/>
  <c r="AR80" i="31" s="1"/>
  <c r="AS63" i="31" l="1"/>
  <c r="AS64" i="31" s="1"/>
  <c r="AS77" i="31" s="1"/>
  <c r="AS80" i="31" s="1"/>
  <c r="AT62" i="31"/>
  <c r="AU61" i="31" s="1"/>
  <c r="AU62" i="31" l="1"/>
  <c r="AV61" i="31" s="1"/>
  <c r="AT63" i="31"/>
  <c r="AT64" i="31" s="1"/>
  <c r="AT77" i="31" s="1"/>
  <c r="AT80" i="31" s="1"/>
  <c r="AV62" i="31" l="1"/>
  <c r="AW61" i="31" s="1"/>
  <c r="AU63" i="31"/>
  <c r="AU64" i="31" s="1"/>
  <c r="AU77" i="31" s="1"/>
  <c r="AU80" i="31" s="1"/>
  <c r="AW62" i="31" l="1"/>
  <c r="AX61" i="31" s="1"/>
  <c r="AV63" i="31"/>
  <c r="AV64" i="31" s="1"/>
  <c r="AV77" i="31" s="1"/>
  <c r="AV80" i="31" s="1"/>
  <c r="AX62" i="31" l="1"/>
  <c r="AY61" i="31" s="1"/>
  <c r="AW63" i="31"/>
  <c r="AW64" i="31" s="1"/>
  <c r="AW77" i="31" s="1"/>
  <c r="AW80" i="31" s="1"/>
  <c r="AY62" i="31" l="1"/>
  <c r="AZ61" i="31" s="1"/>
  <c r="AX63" i="31"/>
  <c r="AX64" i="31" s="1"/>
  <c r="AX77" i="31" s="1"/>
  <c r="AX80" i="31" s="1"/>
  <c r="AZ62" i="31" l="1"/>
  <c r="BA61" i="31" s="1"/>
  <c r="AY63" i="31"/>
  <c r="AY64" i="31" s="1"/>
  <c r="AY77" i="31" s="1"/>
  <c r="AY80" i="31" s="1"/>
  <c r="BA62" i="31" l="1"/>
  <c r="BB61" i="31" s="1"/>
  <c r="AZ63" i="31"/>
  <c r="AZ64" i="31" s="1"/>
  <c r="AZ77" i="31" s="1"/>
  <c r="AZ80" i="31" s="1"/>
  <c r="BB62" i="31" l="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37" s="1"/>
  <c r="C5" i="31"/>
  <c r="H28" i="37"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37" s="1"/>
  <c r="C6" i="31"/>
  <c r="I28" i="37"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<sst xmlns="http://schemas.openxmlformats.org/spreadsheetml/2006/main" count="841" uniqueCount="368">
  <si>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</si>
  <si>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</si>
  <si>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</si>
  <si>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</si>
  <si>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</si>
  <si>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</si>
  <si>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</si>
  <si>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</si>
  <si>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</si>
  <si>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</si>
  <si>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</si>
  <si>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</si>
  <si>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</si>
  <si>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</si>
  <si>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</si>
  <si>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</si>
  <si>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</si>
  <si>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</si>
  <si>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</si>
  <si>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</si>
  <si>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</si>
  <si>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</si>
  <si>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</si>
  <si>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</si>
  <si>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</si>
  <si>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</si>
  <si>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</si>
  <si>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</si>
  <si>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</si>
  <si>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</si>
  <si>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</si>
  <si>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</si>
  <si>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</si>
  <si>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</si>
  <si>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</si>
  <si>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</si>
  <si>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</si>
  <si>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</si>
  <si>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</si>
  <si>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</si>
  <si>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</si>
  <si>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</si>
  <si>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</si>
  <si>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</si>
  <si>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</si>
  <si>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</si>
  <si>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</si>
  <si>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</si>
  <si>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</si>
  <si>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</si>
  <si>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</si>
  <si>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</si>
  <si>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</si>
  <si>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</si>
  <si>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</si>
  <si>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</si>
  <si>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</si>
  <si>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</si>
  <si>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</si>
  <si>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</si>
  <si>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</si>
  <si>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</si>
  <si>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</si>
  <si>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</si>
  <si>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</si>
  <si>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</si>
  <si>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</si>
  <si>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</si>
  <si>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</si>
  <si>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</si>
  <si>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</si>
  <si>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</si>
  <si>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</si>
  <si>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</si>
  <si>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</si>
  <si>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</si>
  <si>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</si>
  <si>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</si>
  <si>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</si>
  <si>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</si>
  <si>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</si>
  <si>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</si>
  <si>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</si>
  <si>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</si>
  <si>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</si>
  <si>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</si>
  <si>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</si>
  <si>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</si>
  <si>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</si>
  <si>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</si>
  <si>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</si>
  <si>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</si>
  <si>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</si>
  <si>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</si>
  <si>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</si>
  <si>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</si>
  <si>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</si>
  <si>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</si>
  <si>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</si>
  <si>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</si>
  <si>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</si>
  <si>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</si>
  <si>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</si>
  <si>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</si>
  <si>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</si>
  <si>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</si>
  <si>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</si>
  <si>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</si>
  <si>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</si>
  <si>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</si>
  <si>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</si>
  <si>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</si>
  <si>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</si>
  <si>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</si>
  <si>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</si>
  <si>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</si>
  <si>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</si>
  <si>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</si>
  <si>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</si>
  <si>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</si>
  <si>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</si>
  <si>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</si>
  <si>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</si>
  <si>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</si>
  <si>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</si>
  <si>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</si>
  <si>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</si>
  <si>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</si>
  <si>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</si>
  <si>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</si>
  <si>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</si>
  <si>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</si>
  <si>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</si>
  <si>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</si>
  <si>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</si>
  <si>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</si>
  <si>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</si>
  <si>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</si>
  <si>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</si>
  <si>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</si>
  <si>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</si>
  <si>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</si>
  <si>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</si>
  <si>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</si>
  <si>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</si>
  <si>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</si>
  <si>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</si>
  <si>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</si>
  <si>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</si>
  <si>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</si>
  <si>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</si>
  <si>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</si>
  <si>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</si>
  <si>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</si>
  <si>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</si>
  <si>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</si>
  <si>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</si>
  <si>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</si>
  <si>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</si>
  <si>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</si>
  <si>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</si>
  <si>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</si>
  <si>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</si>
  <si>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</si>
  <si>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</si>
  <si>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</si>
  <si>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</si>
  <si>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</si>
  <si>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</si>
  <si>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</si>
  <si>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</si>
  <si>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</si>
  <si>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</si>
  <si>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</si>
  <si>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</si>
  <si>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</si>
  <si>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</si>
  <si>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</si>
  <si>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</si>
  <si>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</si>
  <si>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</si>
  <si>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</si>
  <si>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</si>
  <si>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</si>
  <si>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</si>
  <si>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</si>
  <si>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</si>
  <si>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</si>
  <si>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</si>
  <si>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</si>
  <si>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</si>
  <si>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</si>
  <si>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</si>
  <si>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</si>
  <si>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</si>
  <si>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</si>
  <si>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</si>
  <si>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</si>
  <si>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</si>
  <si>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</si>
  <si>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</si>
  <si>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</si>
  <si>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</si>
  <si>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</si>
  <si>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</si>
  <si>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</si>
  <si>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</si>
  <si>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</si>
  <si>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</si>
  <si>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</si>
  <si>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</si>
  <si>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</si>
  <si>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</si>
  <si>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</si>
  <si>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</si>
  <si>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</si>
  <si>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</si>
  <si>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</si>
  <si>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</si>
  <si>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</si>
  <si>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</si>
  <si>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</si>
  <si>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</si>
  <si>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</si>
  <si>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</si>
  <si>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</si>
  <si>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</si>
  <si>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</si>
  <si>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</si>
  <si>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</si>
  <si>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</si>
  <si>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</si>
  <si>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</si>
  <si>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</si>
  <si>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</si>
  <si>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</si>
  <si>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</si>
  <si>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</si>
  <si>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</si>
  <si>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</si>
  <si>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</si>
  <si>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</si>
  <si>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</si>
  <si>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</si>
  <si>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</si>
  <si>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</si>
  <si>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</si>
  <si>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</si>
  <si>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</si>
  <si>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</si>
  <si>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</si>
  <si>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</si>
  <si>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</si>
  <si>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</si>
  <si>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</si>
  <si>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</si>
  <si>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</si>
  <si>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</si>
  <si>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</si>
  <si>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</si>
  <si>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</si>
  <si>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</si>
  <si>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</si>
  <si>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</si>
  <si>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</si>
  <si>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</si>
  <si>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</si>
  <si>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</si>
  <si>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</si>
  <si>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</si>
  <si>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</si>
  <si>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</si>
  <si>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</si>
  <si>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</si>
  <si>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</si>
  <si>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</si>
  <si>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</si>
  <si>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</si>
  <si>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</si>
  <si>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</si>
  <si>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</si>
  <si>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</si>
  <si>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</si>
  <si>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</si>
  <si>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</si>
  <si>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</si>
  <si>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</si>
  <si>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</si>
  <si>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</si>
  <si>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</si>
  <si>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</si>
  <si>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</si>
  <si>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</si>
  <si>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</si>
  <si>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</si>
  <si>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</si>
  <si>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</si>
  <si>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</si>
  <si>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</si>
  <si>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</si>
  <si>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</si>
  <si>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</si>
  <si>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</si>
  <si>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</si>
  <si>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</si>
  <si>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</si>
  <si>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</si>
  <si>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</si>
  <si>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</si>
  <si>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</si>
  <si>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</si>
  <si>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</si>
  <si>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</si>
  <si>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</si>
  <si>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</si>
  <si>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</si>
  <si>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</si>
  <si>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</si>
  <si>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</si>
  <si>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</si>
  <si>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</si>
  <si>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</si>
  <si>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</si>
  <si>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</si>
  <si>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</si>
  <si>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</si>
  <si>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</si>
  <si>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</si>
  <si>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</si>
  <si>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</si>
  <si>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</si>
  <si>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</si>
  <si>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</si>
  <si>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</si>
  <si>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</si>
  <si>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</si>
  <si>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</si>
  <si>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</si>
  <si>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</si>
  <si>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</si>
  <si>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</si>
  <si>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</si>
  <si>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</si>
  <si>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</si>
  <si>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</si>
  <si>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</si>
  <si>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</si>
  <si>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</si>
  <si>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</si>
  <si>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</si>
  <si>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</si>
  <si>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</si>
  <si>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This CBA considers the cost of installation of 33kV to 11kV transformers that out perform the EU Eco Directive</t>
  </si>
  <si>
    <t>Install minimum specification transformer to meet the Eco Directive Tier 1</t>
  </si>
  <si>
    <t>Install low loss transformer to out perform the Eco Directive Tier 1</t>
  </si>
  <si>
    <t>Install 'Super low loss' transformer to out perform the Eco Directive Tier 1</t>
  </si>
  <si>
    <t>Improvements in the efficiency of the iron core and winding resistance can reduce losses and may be cost effective over the lifetime of the asset</t>
  </si>
  <si>
    <t>Low loss transformer</t>
  </si>
  <si>
    <t xml:space="preserve">Super low loss transformer </t>
  </si>
  <si>
    <t>33kV Transformer (GM)</t>
  </si>
  <si>
    <t>The implementation of this measure is positive over the lifetime of the asset and hence we have decided to apopt</t>
  </si>
  <si>
    <t>The capital costs are not recovered over the lifetime of the asset and hence this has been rejected</t>
  </si>
  <si>
    <t xml:space="preserve">Super Low loss unit cost </t>
  </si>
  <si>
    <t>This was used as the baseline scenario and the subsequent measures were based on energy savings above this value hence this tab was left blank</t>
  </si>
  <si>
    <t>This the baseline and all other options condsidered were based on savings over and above this value - this is why this tab was left blank</t>
  </si>
  <si>
    <t xml:space="preserve">Total </t>
  </si>
  <si>
    <t>This is only for new installations and considers the total capital cost vs the lifetime cost of operating the asset over 65 years</t>
  </si>
  <si>
    <t>Further improvements in efficiency can be achieved with advanced core materials and reducion in widing resistance, however at increased cost and an increase in physical 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</si>
</sst>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97">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4" fillId="0" borderId="12" xfId="0" applyFont="1" applyBorder="1" applyAlignment="1" applyProtection="1">
      <alignment horizontal="right"/>
    </xf>
    <xf numFmtId="0" fontId="4" fillId="0" borderId="2" xfId="0" applyFont="1" applyBorder="1" applyAlignment="1" applyProtection="1">
      <alignment vertical="center" textRotation="90"/>
    </xf>
    <xf numFmtId="0" fontId="4" fillId="0" borderId="5" xfId="0" applyFont="1" applyBorder="1" applyAlignment="1" applyProtection="1">
      <alignment vertical="center" textRotation="90"/>
    </xf>
    <xf numFmtId="0" fontId="16" fillId="9" borderId="18" xfId="0" applyFont="1" applyFill="1" applyBorder="1" applyProtection="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3" xfId="0" applyFont="1" applyBorder="1" applyAlignment="1">
      <alignment horizontal="lef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5" fillId="6" borderId="3"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5" fillId="9" borderId="16" xfId="0" applyFont="1" applyFill="1" applyBorder="1" applyAlignment="1" applyProtection="1">
      <alignment horizontal="center" vertical="center" textRotation="90"/>
    </xf>
    <xf numFmtId="0" fontId="5" fillId="9" borderId="23" xfId="0" applyFont="1" applyFill="1" applyBorder="1" applyAlignment="1" applyProtection="1">
      <alignment horizontal="center" vertical="center" textRotation="90"/>
    </xf>
    <xf numFmtId="0" fontId="5" fillId="9" borderId="19" xfId="0" applyFont="1" applyFill="1" applyBorder="1" applyAlignment="1" applyProtection="1">
      <alignment horizontal="center" vertical="center" textRotation="90"/>
    </xf>
    <xf numFmtId="0" fontId="5" fillId="9" borderId="22" xfId="0" applyFont="1" applyFill="1" applyBorder="1" applyAlignment="1" applyProtection="1">
      <alignment horizontal="center" vertical="center" textRotation="90" wrapText="1"/>
    </xf>
    <xf numFmtId="0" fontId="5" fillId="9" borderId="20" xfId="0" applyFont="1" applyFill="1" applyBorder="1" applyAlignment="1" applyProtection="1">
      <alignment horizontal="center" vertical="center" textRotation="90" wrapText="1"/>
    </xf>
    <xf numFmtId="0" fontId="5" fillId="9" borderId="4" xfId="0" applyFont="1" applyFill="1" applyBorder="1" applyAlignment="1" applyProtection="1">
      <alignment horizontal="center" vertical="center" textRotation="90" wrapText="1"/>
    </xf>
    <xf numFmtId="0" fontId="5" fillId="9" borderId="5" xfId="0" applyFont="1" applyFill="1" applyBorder="1" applyAlignment="1" applyProtection="1">
      <alignment horizontal="center" vertical="center" textRotation="90" wrapText="1"/>
    </xf>
    <xf numFmtId="0" fontId="5" fillId="9" borderId="2" xfId="0" applyFont="1" applyFill="1" applyBorder="1" applyAlignment="1" applyProtection="1">
      <alignment horizontal="center" vertical="center" textRotation="90" wrapText="1"/>
    </xf>
    <xf numFmtId="0" fontId="4" fillId="9" borderId="5" xfId="0" applyFont="1" applyFill="1" applyBorder="1" applyAlignment="1" applyProtection="1">
      <alignment horizontal="center" vertical="center" textRotation="90"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365</v>
      </c>
    </row>
    <row r="5" spans="1:4" x14ac:dyDescent="0.25">
      <c r="B5" t="s">
        <v>349</v>
      </c>
      <c r="C5" s="138">
        <v>351700</v>
      </c>
      <c r="D5" s="138">
        <f>SUM(C5*$C$9)</f>
        <v>13364600</v>
      </c>
    </row>
    <row r="6" spans="1:4" x14ac:dyDescent="0.25">
      <c r="B6" t="s">
        <v>362</v>
      </c>
      <c r="C6" s="138">
        <v>801700</v>
      </c>
      <c r="D6" s="138">
        <f t="shared" ref="D6:D7" si="0">SUM(C6*$C$9)</f>
        <v>30464600</v>
      </c>
    </row>
    <row r="7" spans="1:4" x14ac:dyDescent="0.25">
      <c r="B7" t="s">
        <v>347</v>
      </c>
      <c r="C7" s="138">
        <f>SUM(C6-C5)</f>
        <v>450000</v>
      </c>
      <c r="D7" s="138">
        <f t="shared" si="0"/>
        <v>17100000</v>
      </c>
    </row>
    <row r="8" spans="1:4" x14ac:dyDescent="0.25">
      <c r="B8" t="s">
        <v>348</v>
      </c>
      <c r="C8" s="139">
        <v>263</v>
      </c>
      <c r="D8">
        <f>SUM(C8*C9)</f>
        <v>9994</v>
      </c>
    </row>
    <row r="9" spans="1:4" x14ac:dyDescent="0.25">
      <c r="B9" t="s">
        <v>351</v>
      </c>
      <c r="C9" s="139">
        <v>38</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50" t="s">
        <v>223</v>
      </c>
      <c r="C26" s="150"/>
      <c r="D26" s="150"/>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tabSelected="1" zoomScale="80" zoomScaleNormal="80" workbookViewId="0">
      <pane ySplit="3" topLeftCell="A19" activePane="bottomLeft" state="frozen"/>
      <selection pane="bottomLeft" activeCell="D12" sqref="D12:F12"/>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62" t="s">
        <v>352</v>
      </c>
      <c r="C2" s="163"/>
      <c r="D2" s="163"/>
      <c r="E2" s="163"/>
      <c r="F2" s="164"/>
      <c r="Z2" s="26" t="s">
        <v>79</v>
      </c>
    </row>
    <row r="3" spans="2:26" ht="24.75" customHeight="1" x14ac:dyDescent="0.3">
      <c r="B3" s="165"/>
      <c r="C3" s="166"/>
      <c r="D3" s="166"/>
      <c r="E3" s="166"/>
      <c r="F3" s="167"/>
    </row>
    <row r="4" spans="2:26" ht="18" customHeight="1" x14ac:dyDescent="0.3">
      <c r="B4" s="25" t="s">
        <v>78</v>
      </c>
      <c r="C4" s="27"/>
      <c r="D4" s="27"/>
      <c r="E4" s="27"/>
      <c r="F4" s="27"/>
    </row>
    <row r="5" spans="2:26" ht="24.75" customHeight="1" x14ac:dyDescent="0.3">
      <c r="B5" s="168" t="s">
        <v>366</v>
      </c>
      <c r="C5" s="169"/>
      <c r="D5" s="169"/>
      <c r="E5" s="169"/>
      <c r="F5" s="170"/>
    </row>
    <row r="6" spans="2:26" ht="13.5" customHeight="1" x14ac:dyDescent="0.3">
      <c r="B6" s="27"/>
      <c r="C6" s="27"/>
      <c r="D6" s="27"/>
      <c r="E6" s="27"/>
      <c r="F6" s="27"/>
    </row>
    <row r="7" spans="2:26" x14ac:dyDescent="0.3">
      <c r="B7" s="25" t="s">
        <v>48</v>
      </c>
    </row>
    <row r="8" spans="2:26" x14ac:dyDescent="0.3">
      <c r="B8" s="171" t="s">
        <v>343</v>
      </c>
      <c r="C8" s="172"/>
      <c r="D8" s="173" t="s">
        <v>30</v>
      </c>
      <c r="E8" s="173"/>
      <c r="F8" s="173"/>
    </row>
    <row r="9" spans="2:26" ht="43.5" customHeight="1" x14ac:dyDescent="0.3">
      <c r="B9" s="168" t="s">
        <v>353</v>
      </c>
      <c r="C9" s="170"/>
      <c r="D9" s="161" t="s">
        <v>363</v>
      </c>
      <c r="E9" s="161"/>
      <c r="F9" s="161"/>
    </row>
    <row r="10" spans="2:26" ht="37.5" customHeight="1" x14ac:dyDescent="0.3">
      <c r="B10" s="159" t="s">
        <v>354</v>
      </c>
      <c r="C10" s="160"/>
      <c r="D10" s="161" t="s">
        <v>356</v>
      </c>
      <c r="E10" s="161"/>
      <c r="F10" s="161"/>
    </row>
    <row r="11" spans="2:26" ht="45" customHeight="1" x14ac:dyDescent="0.3">
      <c r="B11" s="159" t="s">
        <v>355</v>
      </c>
      <c r="C11" s="160"/>
      <c r="D11" s="161" t="s">
        <v>367</v>
      </c>
      <c r="E11" s="161"/>
      <c r="F11" s="161"/>
    </row>
    <row r="12" spans="2:26" ht="22.5" customHeight="1" x14ac:dyDescent="0.3">
      <c r="B12" s="152"/>
      <c r="C12" s="153"/>
      <c r="D12" s="154"/>
      <c r="E12" s="154"/>
      <c r="F12" s="154"/>
    </row>
    <row r="13" spans="2:26" ht="22.5" customHeight="1" x14ac:dyDescent="0.3">
      <c r="B13" s="152"/>
      <c r="C13" s="153"/>
      <c r="D13" s="154"/>
      <c r="E13" s="154"/>
      <c r="F13" s="154"/>
    </row>
    <row r="14" spans="2:26" ht="22.5" customHeight="1" x14ac:dyDescent="0.3">
      <c r="B14" s="152"/>
      <c r="C14" s="153"/>
      <c r="D14" s="154"/>
      <c r="E14" s="154"/>
      <c r="F14" s="154"/>
    </row>
    <row r="15" spans="2:26" ht="22.5" customHeight="1" x14ac:dyDescent="0.3">
      <c r="B15" s="152"/>
      <c r="C15" s="153"/>
      <c r="D15" s="154"/>
      <c r="E15" s="154"/>
      <c r="F15" s="154"/>
    </row>
    <row r="16" spans="2:26" ht="22.5" customHeight="1" x14ac:dyDescent="0.3">
      <c r="B16" s="152"/>
      <c r="C16" s="153"/>
      <c r="D16" s="154"/>
      <c r="E16" s="154"/>
      <c r="F16" s="154"/>
    </row>
    <row r="17" spans="2:11" ht="22.5" customHeight="1" x14ac:dyDescent="0.3">
      <c r="B17" s="152"/>
      <c r="C17" s="153"/>
      <c r="D17" s="154"/>
      <c r="E17" s="154"/>
      <c r="F17" s="154"/>
    </row>
    <row r="18" spans="2:11" ht="22.5" customHeight="1" x14ac:dyDescent="0.3">
      <c r="B18" s="152"/>
      <c r="C18" s="153"/>
      <c r="D18" s="154"/>
      <c r="E18" s="154"/>
      <c r="F18" s="154"/>
    </row>
    <row r="19" spans="2:11" ht="22.5" customHeight="1" x14ac:dyDescent="0.3">
      <c r="B19" s="152"/>
      <c r="C19" s="153"/>
      <c r="D19" s="154"/>
      <c r="E19" s="154"/>
      <c r="F19" s="154"/>
    </row>
    <row r="20" spans="2:11" ht="22.5" customHeight="1" x14ac:dyDescent="0.3">
      <c r="B20" s="152"/>
      <c r="C20" s="153"/>
      <c r="D20" s="154"/>
      <c r="E20" s="154"/>
      <c r="F20" s="154"/>
    </row>
    <row r="21" spans="2:11" ht="22.5" customHeight="1" x14ac:dyDescent="0.3">
      <c r="B21" s="152"/>
      <c r="C21" s="153"/>
      <c r="D21" s="154"/>
      <c r="E21" s="154"/>
      <c r="F21" s="154"/>
    </row>
    <row r="22" spans="2:11" ht="22.5" customHeight="1" x14ac:dyDescent="0.3">
      <c r="B22" s="152"/>
      <c r="C22" s="153"/>
      <c r="D22" s="154"/>
      <c r="E22" s="154"/>
      <c r="F22" s="154"/>
    </row>
    <row r="23" spans="2:11" ht="22.5" customHeight="1" x14ac:dyDescent="0.3">
      <c r="B23" s="152"/>
      <c r="C23" s="153"/>
      <c r="D23" s="154"/>
      <c r="E23" s="154"/>
      <c r="F23" s="154"/>
    </row>
    <row r="24" spans="2:11" ht="12.75" customHeight="1" x14ac:dyDescent="0.3">
      <c r="B24" s="28"/>
      <c r="C24" s="28"/>
      <c r="D24" s="29"/>
      <c r="E24" s="29"/>
      <c r="F24" s="29"/>
    </row>
    <row r="25" spans="2:11" x14ac:dyDescent="0.3">
      <c r="B25" s="25" t="s">
        <v>49</v>
      </c>
    </row>
    <row r="26" spans="2:11" ht="38.25" customHeight="1" x14ac:dyDescent="0.3">
      <c r="B26" s="155" t="s">
        <v>47</v>
      </c>
      <c r="C26" s="157" t="s">
        <v>27</v>
      </c>
      <c r="D26" s="157" t="s">
        <v>28</v>
      </c>
      <c r="E26" s="157" t="s">
        <v>30</v>
      </c>
      <c r="F26" s="155" t="s">
        <v>346</v>
      </c>
      <c r="G26" s="151" t="s">
        <v>100</v>
      </c>
      <c r="H26" s="151"/>
      <c r="I26" s="151"/>
      <c r="J26" s="151"/>
      <c r="K26" s="151"/>
    </row>
    <row r="27" spans="2:11" ht="36" customHeight="1" x14ac:dyDescent="0.3">
      <c r="B27" s="156"/>
      <c r="C27" s="158"/>
      <c r="D27" s="158"/>
      <c r="E27" s="158"/>
      <c r="F27" s="156"/>
      <c r="G27" s="64" t="s">
        <v>101</v>
      </c>
      <c r="H27" s="64" t="s">
        <v>102</v>
      </c>
      <c r="I27" s="64" t="s">
        <v>103</v>
      </c>
      <c r="J27" s="64" t="s">
        <v>104</v>
      </c>
      <c r="K27" s="64" t="s">
        <v>105</v>
      </c>
    </row>
    <row r="28" spans="2:11" ht="76.5" customHeight="1" x14ac:dyDescent="0.3">
      <c r="B28" s="30">
        <v>1</v>
      </c>
      <c r="C28" s="31" t="s">
        <v>357</v>
      </c>
      <c r="D28" s="30" t="s">
        <v>29</v>
      </c>
      <c r="E28" s="31" t="s">
        <v>360</v>
      </c>
      <c r="F28" s="30" t="s">
        <v>359</v>
      </c>
      <c r="G28" s="65">
        <f>'Option 1'!$C$4</f>
        <v>-0.88391536816610461</v>
      </c>
      <c r="H28" s="65">
        <f>'Option 1'!$C$5</f>
        <v>-0.32414054324833708</v>
      </c>
      <c r="I28" s="65">
        <f>'Option 1'!$C$6</f>
        <v>4.3549382682314862E-2</v>
      </c>
      <c r="J28" s="65">
        <f>'Option 1'!C7</f>
        <v>0.69778483587806406</v>
      </c>
      <c r="K28" s="66"/>
    </row>
    <row r="29" spans="2:11" ht="27.75" customHeight="1" x14ac:dyDescent="0.3">
      <c r="B29" s="30">
        <v>2</v>
      </c>
      <c r="C29" s="30" t="s">
        <v>358</v>
      </c>
      <c r="D29" s="30" t="s">
        <v>79</v>
      </c>
      <c r="E29" s="31" t="s">
        <v>361</v>
      </c>
      <c r="F29" s="30" t="s">
        <v>359</v>
      </c>
      <c r="G29" s="65">
        <f>'Option 2'!$C$4</f>
        <v>-5.2172565417218362</v>
      </c>
      <c r="H29" s="65">
        <f>'Option 2'!$C$5</f>
        <v>-4.4016123861778684</v>
      </c>
      <c r="I29" s="65">
        <f>'Option 2'!$C$6</f>
        <v>-3.8851247492521792</v>
      </c>
      <c r="J29" s="65">
        <f>'Option 2'!C7</f>
        <v>-2.6930754860589894</v>
      </c>
      <c r="K29" s="66"/>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B2:F3"/>
    <mergeCell ref="B5:F5"/>
    <mergeCell ref="B8:C8"/>
    <mergeCell ref="D8:F8"/>
    <mergeCell ref="B9:C9"/>
    <mergeCell ref="D9:F9"/>
    <mergeCell ref="B10:C10"/>
    <mergeCell ref="D10:F10"/>
    <mergeCell ref="B11:C11"/>
    <mergeCell ref="D11:F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G26:K26"/>
    <mergeCell ref="B22:C22"/>
    <mergeCell ref="D22:F22"/>
    <mergeCell ref="B23:C23"/>
    <mergeCell ref="D23:F23"/>
    <mergeCell ref="B26:B27"/>
    <mergeCell ref="C26:C27"/>
    <mergeCell ref="D26:D27"/>
    <mergeCell ref="E26:E27"/>
    <mergeCell ref="F26:F27"/>
  </mergeCells>
  <conditionalFormatting sqref="B28:D28 F28:F29">
    <cfRule type="expression" dxfId="10" priority="11">
      <formula>$D28="adopted"</formula>
    </cfRule>
  </conditionalFormatting>
  <conditionalFormatting sqref="B30:F32 B29:E29">
    <cfRule type="expression" dxfId="9" priority="10">
      <formula>$D29="adopted"</formula>
    </cfRule>
  </conditionalFormatting>
  <conditionalFormatting sqref="D29:D32">
    <cfRule type="expression" dxfId="8" priority="9">
      <formula>$D29="adopted"</formula>
    </cfRule>
  </conditionalFormatting>
  <conditionalFormatting sqref="G28:K29">
    <cfRule type="expression" dxfId="7" priority="8">
      <formula>$D28="adopted"</formula>
    </cfRule>
  </conditionalFormatting>
  <conditionalFormatting sqref="G30:K32">
    <cfRule type="expression" dxfId="6" priority="7">
      <formula>$D30="adopted"</formula>
    </cfRule>
  </conditionalFormatting>
  <conditionalFormatting sqref="G30:J32">
    <cfRule type="expression" dxfId="5" priority="6">
      <formula>$D30="adopted"</formula>
    </cfRule>
  </conditionalFormatting>
  <conditionalFormatting sqref="G30:J30">
    <cfRule type="expression" dxfId="4" priority="5">
      <formula>$D30="adopted"</formula>
    </cfRule>
  </conditionalFormatting>
  <conditionalFormatting sqref="G31:J31">
    <cfRule type="expression" dxfId="3" priority="4">
      <formula>$D31="adopted"</formula>
    </cfRule>
  </conditionalFormatting>
  <conditionalFormatting sqref="G32:J32">
    <cfRule type="expression" dxfId="2" priority="3">
      <formula>$D32="adopted"</formula>
    </cfRule>
  </conditionalFormatting>
  <conditionalFormatting sqref="G30:J32">
    <cfRule type="expression" dxfId="1" priority="2">
      <formula>$D30="adopted"</formula>
    </cfRule>
  </conditionalFormatting>
  <conditionalFormatting sqref="E28">
    <cfRule type="expression" dxfId="0"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4" t="s">
        <v>73</v>
      </c>
      <c r="C13" s="175"/>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6"/>
      <c r="C14" s="177"/>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8"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8"/>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8"/>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8"/>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8"/>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8"/>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8"/>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8"/>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8"/>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8"/>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83"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84"/>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84"/>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84"/>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84"/>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85"/>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79"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80"/>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80"/>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80"/>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80"/>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80"/>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80"/>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80"/>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80"/>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80"/>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80"/>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81"/>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82"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82"/>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82"/>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82"/>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82"/>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82"/>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82"/>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82"/>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B4" sqref="B4"/>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x14ac:dyDescent="0.25">
      <c r="B4" t="s">
        <v>364</v>
      </c>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6" activePane="bottomRight" state="frozen"/>
      <selection activeCell="E44" sqref="E44"/>
      <selection pane="topRight" activeCell="E44" sqref="E44"/>
      <selection pane="bottomLeft" activeCell="E44" sqref="E44"/>
      <selection pane="bottomRight" activeCell="E22" sqref="E22"/>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-0.88391536816610461</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-0.32414054324833708</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4.3549382682314862E-2</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0.69778483587806406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159</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319</v>
      </c>
      <c r="C21" s="8"/>
      <c r="D21" s="9" t="s">
        <v>39</v>
      </c>
      <c r="E21" s="34">
        <v>-6.5853999999999999</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320</v>
      </c>
      <c r="C25" s="8"/>
      <c r="D25" s="9" t="s">
        <v>39</v>
      </c>
      <c r="E25" s="68">
        <f>SUM(E19:E24)</f>
        <v>-6.5853999999999999</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-6.5853999999999999</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0.62</v>
      </c>
      <c r="F27" s="10">
        <v>0.62</v>
      </c>
      <c r="G27" s="10">
        <v>0.62</v>
      </c>
      <c r="H27" s="10">
        <v>0.62</v>
      </c>
      <c r="I27" s="10">
        <v>0.62</v>
      </c>
      <c r="J27" s="10">
        <v>0.62</v>
      </c>
      <c r="K27" s="10">
        <v>0.62</v>
      </c>
      <c r="L27" s="10">
        <v>0.62</v>
      </c>
      <c r="M27" s="10">
        <v>0.62</v>
      </c>
      <c r="N27" s="10">
        <v>0.62</v>
      </c>
      <c r="O27" s="10">
        <v>0.62</v>
      </c>
      <c r="P27" s="10">
        <v>0.62</v>
      </c>
      <c r="Q27" s="10">
        <v>0.62</v>
      </c>
      <c r="R27" s="10">
        <v>0.62</v>
      </c>
      <c r="S27" s="10">
        <v>0.62</v>
      </c>
      <c r="T27" s="10">
        <v>0.62</v>
      </c>
      <c r="U27" s="10">
        <v>0.62</v>
      </c>
      <c r="V27" s="10">
        <v>0.62</v>
      </c>
      <c r="W27" s="10">
        <v>0.62</v>
      </c>
      <c r="X27" s="10">
        <v>0.62</v>
      </c>
      <c r="Y27" s="10">
        <v>0.62</v>
      </c>
      <c r="Z27" s="10">
        <v>0.62</v>
      </c>
      <c r="AA27" s="10">
        <v>0.62</v>
      </c>
      <c r="AB27" s="10">
        <v>0.62</v>
      </c>
      <c r="AC27" s="10">
        <v>0.62</v>
      </c>
      <c r="AD27" s="10">
        <v>0.62</v>
      </c>
      <c r="AE27" s="10">
        <v>0.62</v>
      </c>
      <c r="AF27" s="10">
        <v>0.62</v>
      </c>
      <c r="AG27" s="10">
        <v>0.62</v>
      </c>
      <c r="AH27" s="10">
        <v>0.62</v>
      </c>
      <c r="AI27" s="10">
        <v>0.62</v>
      </c>
      <c r="AJ27" s="10">
        <v>0.62</v>
      </c>
      <c r="AK27" s="10">
        <v>0.62</v>
      </c>
      <c r="AL27" s="10">
        <v>0.62</v>
      </c>
      <c r="AM27" s="10">
        <v>0.62</v>
      </c>
      <c r="AN27" s="10">
        <v>0.62</v>
      </c>
      <c r="AO27" s="10">
        <v>0.62</v>
      </c>
      <c r="AP27" s="10">
        <v>0.62</v>
      </c>
      <c r="AQ27" s="10">
        <v>0.62</v>
      </c>
      <c r="AR27" s="10">
        <v>0.62</v>
      </c>
      <c r="AS27" s="10">
        <v>0.62</v>
      </c>
      <c r="AT27" s="10">
        <v>0.62</v>
      </c>
      <c r="AU27" s="10">
        <v>0.62</v>
      </c>
      <c r="AV27" s="10">
        <v>0.62</v>
      </c>
      <c r="AW27" s="10">
        <v>0.62</v>
      </c>
      <c r="AX27" s="10">
        <v>0.62</v>
      </c>
      <c r="AY27" s="10">
        <v>0.62</v>
      </c>
      <c r="AZ27" s="10">
        <v>0.62</v>
      </c>
      <c r="BA27" s="10">
        <v>0.62</v>
      </c>
      <c r="BB27" s="10">
        <v>0.62</v>
      </c>
      <c r="BC27" s="10">
        <v>0.62</v>
      </c>
      <c r="BD27" s="10">
        <v>0.62</v>
      </c>
    </row>
    <row r="28" spans="1:56" x14ac:dyDescent="0.3">
      <c r="A28" s="114"/>
      <c r="B28" s="9" t="s">
        <v>12</v>
      </c>
      <c r="C28" s="9" t="s">
        <v>42</v>
      </c>
      <c r="D28" s="9" t="s">
        <v>39</v>
      </c>
      <c r="E28" s="35">
        <f>E26*E27</f>
        <v>-4.082948</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-2.5024519999999999</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-9.0732177777777784E-2</v>
      </c>
      <c r="G30" s="35">
        <f>$E$28/'Fixed data'!$C$7</f>
        <v>-9.0732177777777784E-2</v>
      </c>
      <c r="H30" s="35">
        <f>$E$28/'Fixed data'!$C$7</f>
        <v>-9.0732177777777784E-2</v>
      </c>
      <c r="I30" s="35">
        <f>$E$28/'Fixed data'!$C$7</f>
        <v>-9.0732177777777784E-2</v>
      </c>
      <c r="J30" s="35">
        <f>$E$28/'Fixed data'!$C$7</f>
        <v>-9.0732177777777784E-2</v>
      </c>
      <c r="K30" s="35">
        <f>$E$28/'Fixed data'!$C$7</f>
        <v>-9.0732177777777784E-2</v>
      </c>
      <c r="L30" s="35">
        <f>$E$28/'Fixed data'!$C$7</f>
        <v>-9.0732177777777784E-2</v>
      </c>
      <c r="M30" s="35">
        <f>$E$28/'Fixed data'!$C$7</f>
        <v>-9.0732177777777784E-2</v>
      </c>
      <c r="N30" s="35">
        <f>$E$28/'Fixed data'!$C$7</f>
        <v>-9.0732177777777784E-2</v>
      </c>
      <c r="O30" s="35">
        <f>$E$28/'Fixed data'!$C$7</f>
        <v>-9.0732177777777784E-2</v>
      </c>
      <c r="P30" s="35">
        <f>$E$28/'Fixed data'!$C$7</f>
        <v>-9.0732177777777784E-2</v>
      </c>
      <c r="Q30" s="35">
        <f>$E$28/'Fixed data'!$C$7</f>
        <v>-9.0732177777777784E-2</v>
      </c>
      <c r="R30" s="35">
        <f>$E$28/'Fixed data'!$C$7</f>
        <v>-9.0732177777777784E-2</v>
      </c>
      <c r="S30" s="35">
        <f>$E$28/'Fixed data'!$C$7</f>
        <v>-9.0732177777777784E-2</v>
      </c>
      <c r="T30" s="35">
        <f>$E$28/'Fixed data'!$C$7</f>
        <v>-9.0732177777777784E-2</v>
      </c>
      <c r="U30" s="35">
        <f>$E$28/'Fixed data'!$C$7</f>
        <v>-9.0732177777777784E-2</v>
      </c>
      <c r="V30" s="35">
        <f>$E$28/'Fixed data'!$C$7</f>
        <v>-9.0732177777777784E-2</v>
      </c>
      <c r="W30" s="35">
        <f>$E$28/'Fixed data'!$C$7</f>
        <v>-9.0732177777777784E-2</v>
      </c>
      <c r="X30" s="35">
        <f>$E$28/'Fixed data'!$C$7</f>
        <v>-9.0732177777777784E-2</v>
      </c>
      <c r="Y30" s="35">
        <f>$E$28/'Fixed data'!$C$7</f>
        <v>-9.0732177777777784E-2</v>
      </c>
      <c r="Z30" s="35">
        <f>$E$28/'Fixed data'!$C$7</f>
        <v>-9.0732177777777784E-2</v>
      </c>
      <c r="AA30" s="35">
        <f>$E$28/'Fixed data'!$C$7</f>
        <v>-9.0732177777777784E-2</v>
      </c>
      <c r="AB30" s="35">
        <f>$E$28/'Fixed data'!$C$7</f>
        <v>-9.0732177777777784E-2</v>
      </c>
      <c r="AC30" s="35">
        <f>$E$28/'Fixed data'!$C$7</f>
        <v>-9.0732177777777784E-2</v>
      </c>
      <c r="AD30" s="35">
        <f>$E$28/'Fixed data'!$C$7</f>
        <v>-9.0732177777777784E-2</v>
      </c>
      <c r="AE30" s="35">
        <f>$E$28/'Fixed data'!$C$7</f>
        <v>-9.0732177777777784E-2</v>
      </c>
      <c r="AF30" s="35">
        <f>$E$28/'Fixed data'!$C$7</f>
        <v>-9.0732177777777784E-2</v>
      </c>
      <c r="AG30" s="35">
        <f>$E$28/'Fixed data'!$C$7</f>
        <v>-9.0732177777777784E-2</v>
      </c>
      <c r="AH30" s="35">
        <f>$E$28/'Fixed data'!$C$7</f>
        <v>-9.0732177777777784E-2</v>
      </c>
      <c r="AI30" s="35">
        <f>$E$28/'Fixed data'!$C$7</f>
        <v>-9.0732177777777784E-2</v>
      </c>
      <c r="AJ30" s="35">
        <f>$E$28/'Fixed data'!$C$7</f>
        <v>-9.0732177777777784E-2</v>
      </c>
      <c r="AK30" s="35">
        <f>$E$28/'Fixed data'!$C$7</f>
        <v>-9.0732177777777784E-2</v>
      </c>
      <c r="AL30" s="35">
        <f>$E$28/'Fixed data'!$C$7</f>
        <v>-9.0732177777777784E-2</v>
      </c>
      <c r="AM30" s="35">
        <f>$E$28/'Fixed data'!$C$7</f>
        <v>-9.0732177777777784E-2</v>
      </c>
      <c r="AN30" s="35">
        <f>$E$28/'Fixed data'!$C$7</f>
        <v>-9.0732177777777784E-2</v>
      </c>
      <c r="AO30" s="35">
        <f>$E$28/'Fixed data'!$C$7</f>
        <v>-9.0732177777777784E-2</v>
      </c>
      <c r="AP30" s="35">
        <f>$E$28/'Fixed data'!$C$7</f>
        <v>-9.0732177777777784E-2</v>
      </c>
      <c r="AQ30" s="35">
        <f>$E$28/'Fixed data'!$C$7</f>
        <v>-9.0732177777777784E-2</v>
      </c>
      <c r="AR30" s="35">
        <f>$E$28/'Fixed data'!$C$7</f>
        <v>-9.0732177777777784E-2</v>
      </c>
      <c r="AS30" s="35">
        <f>$E$28/'Fixed data'!$C$7</f>
        <v>-9.0732177777777784E-2</v>
      </c>
      <c r="AT30" s="35">
        <f>$E$28/'Fixed data'!$C$7</f>
        <v>-9.0732177777777784E-2</v>
      </c>
      <c r="AU30" s="35">
        <f>$E$28/'Fixed data'!$C$7</f>
        <v>-9.0732177777777784E-2</v>
      </c>
      <c r="AV30" s="35">
        <f>$E$28/'Fixed data'!$C$7</f>
        <v>-9.0732177777777784E-2</v>
      </c>
      <c r="AW30" s="35">
        <f>$E$28/'Fixed data'!$C$7</f>
        <v>-9.0732177777777784E-2</v>
      </c>
      <c r="AX30" s="35">
        <f>$E$28/'Fixed data'!$C$7</f>
        <v>-9.0732177777777784E-2</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-9.0732177777777784E-2</v>
      </c>
      <c r="G60" s="35">
        <f t="shared" si="5"/>
        <v>-9.0732177777777784E-2</v>
      </c>
      <c r="H60" s="35">
        <f t="shared" si="5"/>
        <v>-9.0732177777777784E-2</v>
      </c>
      <c r="I60" s="35">
        <f t="shared" si="5"/>
        <v>-9.0732177777777784E-2</v>
      </c>
      <c r="J60" s="35">
        <f t="shared" si="5"/>
        <v>-9.0732177777777784E-2</v>
      </c>
      <c r="K60" s="35">
        <f t="shared" si="5"/>
        <v>-9.0732177777777784E-2</v>
      </c>
      <c r="L60" s="35">
        <f t="shared" si="5"/>
        <v>-9.0732177777777784E-2</v>
      </c>
      <c r="M60" s="35">
        <f t="shared" si="5"/>
        <v>-9.0732177777777784E-2</v>
      </c>
      <c r="N60" s="35">
        <f t="shared" si="5"/>
        <v>-9.0732177777777784E-2</v>
      </c>
      <c r="O60" s="35">
        <f t="shared" si="5"/>
        <v>-9.0732177777777784E-2</v>
      </c>
      <c r="P60" s="35">
        <f t="shared" si="5"/>
        <v>-9.0732177777777784E-2</v>
      </c>
      <c r="Q60" s="35">
        <f t="shared" si="5"/>
        <v>-9.0732177777777784E-2</v>
      </c>
      <c r="R60" s="35">
        <f t="shared" si="5"/>
        <v>-9.0732177777777784E-2</v>
      </c>
      <c r="S60" s="35">
        <f t="shared" si="5"/>
        <v>-9.0732177777777784E-2</v>
      </c>
      <c r="T60" s="35">
        <f t="shared" si="5"/>
        <v>-9.0732177777777784E-2</v>
      </c>
      <c r="U60" s="35">
        <f t="shared" si="5"/>
        <v>-9.0732177777777784E-2</v>
      </c>
      <c r="V60" s="35">
        <f t="shared" si="5"/>
        <v>-9.0732177777777784E-2</v>
      </c>
      <c r="W60" s="35">
        <f t="shared" si="5"/>
        <v>-9.0732177777777784E-2</v>
      </c>
      <c r="X60" s="35">
        <f t="shared" si="5"/>
        <v>-9.0732177777777784E-2</v>
      </c>
      <c r="Y60" s="35">
        <f t="shared" si="5"/>
        <v>-9.0732177777777784E-2</v>
      </c>
      <c r="Z60" s="35">
        <f t="shared" si="5"/>
        <v>-9.0732177777777784E-2</v>
      </c>
      <c r="AA60" s="35">
        <f t="shared" si="5"/>
        <v>-9.0732177777777784E-2</v>
      </c>
      <c r="AB60" s="35">
        <f t="shared" si="5"/>
        <v>-9.0732177777777784E-2</v>
      </c>
      <c r="AC60" s="35">
        <f t="shared" si="5"/>
        <v>-9.0732177777777784E-2</v>
      </c>
      <c r="AD60" s="35">
        <f t="shared" si="5"/>
        <v>-9.0732177777777784E-2</v>
      </c>
      <c r="AE60" s="35">
        <f t="shared" si="5"/>
        <v>-9.0732177777777784E-2</v>
      </c>
      <c r="AF60" s="35">
        <f t="shared" si="5"/>
        <v>-9.0732177777777784E-2</v>
      </c>
      <c r="AG60" s="35">
        <f t="shared" si="5"/>
        <v>-9.0732177777777784E-2</v>
      </c>
      <c r="AH60" s="35">
        <f t="shared" si="5"/>
        <v>-9.0732177777777784E-2</v>
      </c>
      <c r="AI60" s="35">
        <f t="shared" si="5"/>
        <v>-9.0732177777777784E-2</v>
      </c>
      <c r="AJ60" s="35">
        <f t="shared" si="5"/>
        <v>-9.0732177777777784E-2</v>
      </c>
      <c r="AK60" s="35">
        <f t="shared" si="5"/>
        <v>-9.0732177777777784E-2</v>
      </c>
      <c r="AL60" s="35">
        <f t="shared" si="5"/>
        <v>-9.0732177777777784E-2</v>
      </c>
      <c r="AM60" s="35">
        <f t="shared" si="5"/>
        <v>-9.0732177777777784E-2</v>
      </c>
      <c r="AN60" s="35">
        <f t="shared" si="5"/>
        <v>-9.0732177777777784E-2</v>
      </c>
      <c r="AO60" s="35">
        <f t="shared" si="5"/>
        <v>-9.0732177777777784E-2</v>
      </c>
      <c r="AP60" s="35">
        <f t="shared" si="5"/>
        <v>-9.0732177777777784E-2</v>
      </c>
      <c r="AQ60" s="35">
        <f t="shared" si="5"/>
        <v>-9.0732177777777784E-2</v>
      </c>
      <c r="AR60" s="35">
        <f t="shared" si="5"/>
        <v>-9.0732177777777784E-2</v>
      </c>
      <c r="AS60" s="35">
        <f t="shared" si="5"/>
        <v>-9.0732177777777784E-2</v>
      </c>
      <c r="AT60" s="35">
        <f t="shared" si="5"/>
        <v>-9.0732177777777784E-2</v>
      </c>
      <c r="AU60" s="35">
        <f t="shared" si="5"/>
        <v>-9.0732177777777784E-2</v>
      </c>
      <c r="AV60" s="35">
        <f t="shared" si="5"/>
        <v>-9.0732177777777784E-2</v>
      </c>
      <c r="AW60" s="35">
        <f t="shared" si="5"/>
        <v>-9.0732177777777784E-2</v>
      </c>
      <c r="AX60" s="35">
        <f t="shared" si="5"/>
        <v>-9.0732177777777784E-2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-4.082948</v>
      </c>
      <c r="G61" s="35">
        <f t="shared" ref="G61:BD61" si="6">F62</f>
        <v>-3.9922158222222222</v>
      </c>
      <c r="H61" s="35">
        <f t="shared" si="6"/>
        <v>-3.9014836444444443</v>
      </c>
      <c r="I61" s="35">
        <f t="shared" si="6"/>
        <v>-3.8107514666666664</v>
      </c>
      <c r="J61" s="35">
        <f t="shared" si="6"/>
        <v>-3.7200192888888886</v>
      </c>
      <c r="K61" s="35">
        <f t="shared" si="6"/>
        <v>-3.6292871111111107</v>
      </c>
      <c r="L61" s="35">
        <f t="shared" si="6"/>
        <v>-3.5385549333333328</v>
      </c>
      <c r="M61" s="35">
        <f t="shared" si="6"/>
        <v>-3.447822755555555</v>
      </c>
      <c r="N61" s="35">
        <f t="shared" si="6"/>
        <v>-3.3570905777777771</v>
      </c>
      <c r="O61" s="35">
        <f t="shared" si="6"/>
        <v>-3.2663583999999992</v>
      </c>
      <c r="P61" s="35">
        <f t="shared" si="6"/>
        <v>-3.1756262222222214</v>
      </c>
      <c r="Q61" s="35">
        <f t="shared" si="6"/>
        <v>-3.0848940444444435</v>
      </c>
      <c r="R61" s="35">
        <f t="shared" si="6"/>
        <v>-2.9941618666666656</v>
      </c>
      <c r="S61" s="35">
        <f t="shared" si="6"/>
        <v>-2.9034296888888877</v>
      </c>
      <c r="T61" s="35">
        <f t="shared" si="6"/>
        <v>-2.8126975111111099</v>
      </c>
      <c r="U61" s="35">
        <f t="shared" si="6"/>
        <v>-2.721965333333332</v>
      </c>
      <c r="V61" s="35">
        <f t="shared" si="6"/>
        <v>-2.6312331555555541</v>
      </c>
      <c r="W61" s="35">
        <f t="shared" si="6"/>
        <v>-2.5405009777777763</v>
      </c>
      <c r="X61" s="35">
        <f t="shared" si="6"/>
        <v>-2.4497687999999984</v>
      </c>
      <c r="Y61" s="35">
        <f t="shared" si="6"/>
        <v>-2.3590366222222205</v>
      </c>
      <c r="Z61" s="35">
        <f t="shared" si="6"/>
        <v>-2.2683044444444427</v>
      </c>
      <c r="AA61" s="35">
        <f t="shared" si="6"/>
        <v>-2.1775722666666648</v>
      </c>
      <c r="AB61" s="35">
        <f t="shared" si="6"/>
        <v>-2.0868400888888869</v>
      </c>
      <c r="AC61" s="35">
        <f t="shared" si="6"/>
        <v>-1.9961079111111091</v>
      </c>
      <c r="AD61" s="35">
        <f t="shared" si="6"/>
        <v>-1.9053757333333312</v>
      </c>
      <c r="AE61" s="35">
        <f t="shared" si="6"/>
        <v>-1.8146435555555533</v>
      </c>
      <c r="AF61" s="35">
        <f t="shared" si="6"/>
        <v>-1.7239113777777755</v>
      </c>
      <c r="AG61" s="35">
        <f t="shared" si="6"/>
        <v>-1.6331791999999976</v>
      </c>
      <c r="AH61" s="35">
        <f t="shared" si="6"/>
        <v>-1.5424470222222197</v>
      </c>
      <c r="AI61" s="35">
        <f t="shared" si="6"/>
        <v>-1.4517148444444419</v>
      </c>
      <c r="AJ61" s="35">
        <f t="shared" si="6"/>
        <v>-1.360982666666664</v>
      </c>
      <c r="AK61" s="35">
        <f t="shared" si="6"/>
        <v>-1.2702504888888861</v>
      </c>
      <c r="AL61" s="35">
        <f t="shared" si="6"/>
        <v>-1.1795183111111083</v>
      </c>
      <c r="AM61" s="35">
        <f t="shared" si="6"/>
        <v>-1.0887861333333304</v>
      </c>
      <c r="AN61" s="35">
        <f t="shared" si="6"/>
        <v>-0.99805395555555265</v>
      </c>
      <c r="AO61" s="35">
        <f t="shared" si="6"/>
        <v>-0.9073217777777749</v>
      </c>
      <c r="AP61" s="35">
        <f t="shared" si="6"/>
        <v>-0.81658959999999714</v>
      </c>
      <c r="AQ61" s="35">
        <f t="shared" si="6"/>
        <v>-0.72585742222221938</v>
      </c>
      <c r="AR61" s="35">
        <f t="shared" si="6"/>
        <v>-0.63512524444444163</v>
      </c>
      <c r="AS61" s="35">
        <f t="shared" si="6"/>
        <v>-0.54439306666666387</v>
      </c>
      <c r="AT61" s="35">
        <f t="shared" si="6"/>
        <v>-0.45366088888888612</v>
      </c>
      <c r="AU61" s="35">
        <f t="shared" si="6"/>
        <v>-0.36292871111110836</v>
      </c>
      <c r="AV61" s="35">
        <f t="shared" si="6"/>
        <v>-0.2721965333333306</v>
      </c>
      <c r="AW61" s="35">
        <f t="shared" si="6"/>
        <v>-0.18146435555555282</v>
      </c>
      <c r="AX61" s="35">
        <f t="shared" si="6"/>
        <v>-9.0732177777775036E-2</v>
      </c>
      <c r="AY61" s="35">
        <f t="shared" si="6"/>
        <v>2.7478019859472624E-15</v>
      </c>
      <c r="AZ61" s="35">
        <f t="shared" si="6"/>
        <v>2.7478019859472624E-15</v>
      </c>
      <c r="BA61" s="35">
        <f t="shared" si="6"/>
        <v>2.7478019859472624E-15</v>
      </c>
      <c r="BB61" s="35">
        <f t="shared" si="6"/>
        <v>2.7478019859472624E-15</v>
      </c>
      <c r="BC61" s="35">
        <f t="shared" si="6"/>
        <v>2.7478019859472624E-15</v>
      </c>
      <c r="BD61" s="35">
        <f t="shared" si="6"/>
        <v>2.7478019859472624E-15</v>
      </c>
    </row>
    <row r="62" spans="1:56" ht="16.5" hidden="1" customHeight="1" outlineLevel="1" x14ac:dyDescent="0.3">
      <c r="A62" s="114"/>
      <c r="B62" s="9" t="s">
        <v>33</v>
      </c>
      <c r="C62" s="9" t="s">
        <v>67</v>
      </c>
      <c r="D62" s="9" t="s">
        <v>39</v>
      </c>
      <c r="E62" s="35">
        <f t="shared" ref="E62:BD62" si="7">E28-E60+E61</f>
        <v>-4.082948</v>
      </c>
      <c r="F62" s="35">
        <f t="shared" si="7"/>
        <v>-3.9922158222222222</v>
      </c>
      <c r="G62" s="35">
        <f t="shared" si="7"/>
        <v>-3.9014836444444443</v>
      </c>
      <c r="H62" s="35">
        <f t="shared" si="7"/>
        <v>-3.8107514666666664</v>
      </c>
      <c r="I62" s="35">
        <f t="shared" si="7"/>
        <v>-3.7200192888888886</v>
      </c>
      <c r="J62" s="35">
        <f t="shared" si="7"/>
        <v>-3.6292871111111107</v>
      </c>
      <c r="K62" s="35">
        <f t="shared" si="7"/>
        <v>-3.5385549333333328</v>
      </c>
      <c r="L62" s="35">
        <f t="shared" si="7"/>
        <v>-3.447822755555555</v>
      </c>
      <c r="M62" s="35">
        <f t="shared" si="7"/>
        <v>-3.3570905777777771</v>
      </c>
      <c r="N62" s="35">
        <f t="shared" si="7"/>
        <v>-3.2663583999999992</v>
      </c>
      <c r="O62" s="35">
        <f t="shared" si="7"/>
        <v>-3.1756262222222214</v>
      </c>
      <c r="P62" s="35">
        <f t="shared" si="7"/>
        <v>-3.0848940444444435</v>
      </c>
      <c r="Q62" s="35">
        <f t="shared" si="7"/>
        <v>-2.9941618666666656</v>
      </c>
      <c r="R62" s="35">
        <f t="shared" si="7"/>
        <v>-2.9034296888888877</v>
      </c>
      <c r="S62" s="35">
        <f t="shared" si="7"/>
        <v>-2.8126975111111099</v>
      </c>
      <c r="T62" s="35">
        <f t="shared" si="7"/>
        <v>-2.721965333333332</v>
      </c>
      <c r="U62" s="35">
        <f t="shared" si="7"/>
        <v>-2.6312331555555541</v>
      </c>
      <c r="V62" s="35">
        <f t="shared" si="7"/>
        <v>-2.5405009777777763</v>
      </c>
      <c r="W62" s="35">
        <f t="shared" si="7"/>
        <v>-2.4497687999999984</v>
      </c>
      <c r="X62" s="35">
        <f t="shared" si="7"/>
        <v>-2.3590366222222205</v>
      </c>
      <c r="Y62" s="35">
        <f t="shared" si="7"/>
        <v>-2.2683044444444427</v>
      </c>
      <c r="Z62" s="35">
        <f t="shared" si="7"/>
        <v>-2.1775722666666648</v>
      </c>
      <c r="AA62" s="35">
        <f t="shared" si="7"/>
        <v>-2.0868400888888869</v>
      </c>
      <c r="AB62" s="35">
        <f t="shared" si="7"/>
        <v>-1.9961079111111091</v>
      </c>
      <c r="AC62" s="35">
        <f t="shared" si="7"/>
        <v>-1.9053757333333312</v>
      </c>
      <c r="AD62" s="35">
        <f t="shared" si="7"/>
        <v>-1.8146435555555533</v>
      </c>
      <c r="AE62" s="35">
        <f t="shared" si="7"/>
        <v>-1.7239113777777755</v>
      </c>
      <c r="AF62" s="35">
        <f t="shared" si="7"/>
        <v>-1.6331791999999976</v>
      </c>
      <c r="AG62" s="35">
        <f t="shared" si="7"/>
        <v>-1.5424470222222197</v>
      </c>
      <c r="AH62" s="35">
        <f t="shared" si="7"/>
        <v>-1.4517148444444419</v>
      </c>
      <c r="AI62" s="35">
        <f t="shared" si="7"/>
        <v>-1.360982666666664</v>
      </c>
      <c r="AJ62" s="35">
        <f t="shared" si="7"/>
        <v>-1.2702504888888861</v>
      </c>
      <c r="AK62" s="35">
        <f t="shared" si="7"/>
        <v>-1.1795183111111083</v>
      </c>
      <c r="AL62" s="35">
        <f t="shared" si="7"/>
        <v>-1.0887861333333304</v>
      </c>
      <c r="AM62" s="35">
        <f t="shared" si="7"/>
        <v>-0.99805395555555265</v>
      </c>
      <c r="AN62" s="35">
        <f t="shared" si="7"/>
        <v>-0.9073217777777749</v>
      </c>
      <c r="AO62" s="35">
        <f t="shared" si="7"/>
        <v>-0.81658959999999714</v>
      </c>
      <c r="AP62" s="35">
        <f t="shared" si="7"/>
        <v>-0.72585742222221938</v>
      </c>
      <c r="AQ62" s="35">
        <f t="shared" si="7"/>
        <v>-0.63512524444444163</v>
      </c>
      <c r="AR62" s="35">
        <f t="shared" si="7"/>
        <v>-0.54439306666666387</v>
      </c>
      <c r="AS62" s="35">
        <f t="shared" si="7"/>
        <v>-0.45366088888888612</v>
      </c>
      <c r="AT62" s="35">
        <f t="shared" si="7"/>
        <v>-0.36292871111110836</v>
      </c>
      <c r="AU62" s="35">
        <f t="shared" si="7"/>
        <v>-0.2721965333333306</v>
      </c>
      <c r="AV62" s="35">
        <f t="shared" si="7"/>
        <v>-0.18146435555555282</v>
      </c>
      <c r="AW62" s="35">
        <f t="shared" si="7"/>
        <v>-9.0732177777775036E-2</v>
      </c>
      <c r="AX62" s="35">
        <f t="shared" si="7"/>
        <v>2.7478019859472624E-15</v>
      </c>
      <c r="AY62" s="35">
        <f t="shared" si="7"/>
        <v>2.7478019859472624E-15</v>
      </c>
      <c r="AZ62" s="35">
        <f t="shared" si="7"/>
        <v>2.7478019859472624E-15</v>
      </c>
      <c r="BA62" s="35">
        <f t="shared" si="7"/>
        <v>2.7478019859472624E-15</v>
      </c>
      <c r="BB62" s="35">
        <f t="shared" si="7"/>
        <v>2.7478019859472624E-15</v>
      </c>
      <c r="BC62" s="35">
        <f t="shared" si="7"/>
        <v>2.7478019859472624E-15</v>
      </c>
      <c r="BD62" s="35">
        <f t="shared" si="7"/>
        <v>2.7478019859472624E-15</v>
      </c>
    </row>
    <row r="63" spans="1:56" ht="16.5" collapsed="1" x14ac:dyDescent="0.3">
      <c r="A63" s="114"/>
      <c r="B63" s="9" t="s">
        <v>8</v>
      </c>
      <c r="C63" s="11" t="s">
        <v>66</v>
      </c>
      <c r="D63" s="9" t="s">
        <v>39</v>
      </c>
      <c r="E63" s="35">
        <f>AVERAGE(E61:E62)*'Fixed data'!$C$3</f>
        <v>-8.7375087199999993E-2</v>
      </c>
      <c r="F63" s="35">
        <f>AVERAGE(F61:F62)*'Fixed data'!$C$3</f>
        <v>-0.17280850579555557</v>
      </c>
      <c r="G63" s="35">
        <f>AVERAGE(G61:G62)*'Fixed data'!$C$3</f>
        <v>-0.16892516858666665</v>
      </c>
      <c r="H63" s="35">
        <f>AVERAGE(H61:H62)*'Fixed data'!$C$3</f>
        <v>-0.16504183137777778</v>
      </c>
      <c r="I63" s="35">
        <f>AVERAGE(I61:I62)*'Fixed data'!$C$3</f>
        <v>-0.16115849416888886</v>
      </c>
      <c r="J63" s="35">
        <f>AVERAGE(J61:J62)*'Fixed data'!$C$3</f>
        <v>-0.15727515696</v>
      </c>
      <c r="K63" s="35">
        <f>AVERAGE(K61:K62)*'Fixed data'!$C$3</f>
        <v>-0.15339181975111107</v>
      </c>
      <c r="L63" s="35">
        <f>AVERAGE(L61:L62)*'Fixed data'!$C$3</f>
        <v>-0.14950848254222221</v>
      </c>
      <c r="M63" s="35">
        <f>AVERAGE(M61:M62)*'Fixed data'!$C$3</f>
        <v>-0.14562514533333329</v>
      </c>
      <c r="N63" s="35">
        <f>AVERAGE(N61:N62)*'Fixed data'!$C$3</f>
        <v>-0.14174180812444442</v>
      </c>
      <c r="O63" s="35">
        <f>AVERAGE(O61:O62)*'Fixed data'!$C$3</f>
        <v>-0.1378584709155555</v>
      </c>
      <c r="P63" s="35">
        <f>AVERAGE(P61:P62)*'Fixed data'!$C$3</f>
        <v>-0.13397513370666664</v>
      </c>
      <c r="Q63" s="35">
        <f>AVERAGE(Q61:Q62)*'Fixed data'!$C$3</f>
        <v>-0.13009179649777772</v>
      </c>
      <c r="R63" s="35">
        <f>AVERAGE(R61:R62)*'Fixed data'!$C$3</f>
        <v>-0.12620845928888885</v>
      </c>
      <c r="S63" s="35">
        <f>AVERAGE(S61:S62)*'Fixed data'!$C$3</f>
        <v>-0.12232512207999993</v>
      </c>
      <c r="T63" s="35">
        <f>AVERAGE(T61:T62)*'Fixed data'!$C$3</f>
        <v>-0.11844178487111107</v>
      </c>
      <c r="U63" s="35">
        <f>AVERAGE(U61:U62)*'Fixed data'!$C$3</f>
        <v>-0.11455844766222215</v>
      </c>
      <c r="V63" s="35">
        <f>AVERAGE(V61:V62)*'Fixed data'!$C$3</f>
        <v>-0.11067511045333328</v>
      </c>
      <c r="W63" s="35">
        <f>AVERAGE(W61:W62)*'Fixed data'!$C$3</f>
        <v>-0.10679177324444436</v>
      </c>
      <c r="X63" s="35">
        <f>AVERAGE(X61:X62)*'Fixed data'!$C$3</f>
        <v>-0.1029084360355555</v>
      </c>
      <c r="Y63" s="35">
        <f>AVERAGE(Y61:Y62)*'Fixed data'!$C$3</f>
        <v>-9.9025098826666574E-2</v>
      </c>
      <c r="Z63" s="35">
        <f>AVERAGE(Z61:Z62)*'Fixed data'!$C$3</f>
        <v>-9.5141761617777709E-2</v>
      </c>
      <c r="AA63" s="35">
        <f>AVERAGE(AA61:AA62)*'Fixed data'!$C$3</f>
        <v>-9.1258424408888789E-2</v>
      </c>
      <c r="AB63" s="35">
        <f>AVERAGE(AB61:AB62)*'Fixed data'!$C$3</f>
        <v>-8.7375087199999923E-2</v>
      </c>
      <c r="AC63" s="35">
        <f>AVERAGE(AC61:AC62)*'Fixed data'!$C$3</f>
        <v>-8.3491749991111017E-2</v>
      </c>
      <c r="AD63" s="35">
        <f>AVERAGE(AD61:AD62)*'Fixed data'!$C$3</f>
        <v>-7.9608412782222124E-2</v>
      </c>
      <c r="AE63" s="35">
        <f>AVERAGE(AE61:AE62)*'Fixed data'!$C$3</f>
        <v>-7.5725075573333231E-2</v>
      </c>
      <c r="AF63" s="35">
        <f>AVERAGE(AF61:AF62)*'Fixed data'!$C$3</f>
        <v>-7.1841738364444338E-2</v>
      </c>
      <c r="AG63" s="35">
        <f>AVERAGE(AG61:AG62)*'Fixed data'!$C$3</f>
        <v>-6.7958401155555445E-2</v>
      </c>
      <c r="AH63" s="35">
        <f>AVERAGE(AH61:AH62)*'Fixed data'!$C$3</f>
        <v>-6.4075063946666552E-2</v>
      </c>
      <c r="AI63" s="35">
        <f>AVERAGE(AI61:AI62)*'Fixed data'!$C$3</f>
        <v>-6.0191726737777659E-2</v>
      </c>
      <c r="AJ63" s="35">
        <f>AVERAGE(AJ61:AJ62)*'Fixed data'!$C$3</f>
        <v>-5.6308389528888773E-2</v>
      </c>
      <c r="AK63" s="35">
        <f>AVERAGE(AK61:AK62)*'Fixed data'!$C$3</f>
        <v>-5.2425052319999881E-2</v>
      </c>
      <c r="AL63" s="35">
        <f>AVERAGE(AL61:AL62)*'Fixed data'!$C$3</f>
        <v>-4.8541715111110988E-2</v>
      </c>
      <c r="AM63" s="35">
        <f>AVERAGE(AM61:AM62)*'Fixed data'!$C$3</f>
        <v>-4.4658377902222095E-2</v>
      </c>
      <c r="AN63" s="35">
        <f>AVERAGE(AN61:AN62)*'Fixed data'!$C$3</f>
        <v>-4.0775040693333209E-2</v>
      </c>
      <c r="AO63" s="35">
        <f>AVERAGE(AO61:AO62)*'Fixed data'!$C$3</f>
        <v>-3.6891703484444316E-2</v>
      </c>
      <c r="AP63" s="35">
        <f>AVERAGE(AP61:AP62)*'Fixed data'!$C$3</f>
        <v>-3.3008366275555437E-2</v>
      </c>
      <c r="AQ63" s="35">
        <f>AVERAGE(AQ61:AQ62)*'Fixed data'!$C$3</f>
        <v>-2.9125029066666541E-2</v>
      </c>
      <c r="AR63" s="35">
        <f>AVERAGE(AR61:AR62)*'Fixed data'!$C$3</f>
        <v>-2.5241691857777658E-2</v>
      </c>
      <c r="AS63" s="35">
        <f>AVERAGE(AS61:AS62)*'Fixed data'!$C$3</f>
        <v>-2.1358354648888769E-2</v>
      </c>
      <c r="AT63" s="35">
        <f>AVERAGE(AT61:AT62)*'Fixed data'!$C$3</f>
        <v>-1.7475017439999879E-2</v>
      </c>
      <c r="AU63" s="35">
        <f>AVERAGE(AU61:AU62)*'Fixed data'!$C$3</f>
        <v>-1.3591680231110993E-2</v>
      </c>
      <c r="AV63" s="35">
        <f>AVERAGE(AV61:AV62)*'Fixed data'!$C$3</f>
        <v>-9.7083430222221056E-3</v>
      </c>
      <c r="AW63" s="35">
        <f>AVERAGE(AW61:AW62)*'Fixed data'!$C$3</f>
        <v>-5.8250058133332153E-3</v>
      </c>
      <c r="AX63" s="35">
        <f>AVERAGE(AX61:AX62)*'Fixed data'!$C$3</f>
        <v>-1.941668604444327E-3</v>
      </c>
      <c r="AY63" s="35">
        <f>AVERAGE(AY61:AY62)*'Fixed data'!$C$3</f>
        <v>1.1760592499854282E-16</v>
      </c>
      <c r="AZ63" s="35">
        <f>AVERAGE(AZ61:AZ62)*'Fixed data'!$C$3</f>
        <v>1.1760592499854282E-16</v>
      </c>
      <c r="BA63" s="35">
        <f>AVERAGE(BA61:BA62)*'Fixed data'!$C$3</f>
        <v>1.1760592499854282E-16</v>
      </c>
      <c r="BB63" s="35">
        <f>AVERAGE(BB61:BB62)*'Fixed data'!$C$3</f>
        <v>1.1760592499854282E-16</v>
      </c>
      <c r="BC63" s="35">
        <f>AVERAGE(BC61:BC62)*'Fixed data'!$C$3</f>
        <v>1.1760592499854282E-16</v>
      </c>
      <c r="BD63" s="35">
        <f>AVERAGE(BD61:BD62)*'Fixed data'!$C$3</f>
        <v>1.1760592499854282E-16</v>
      </c>
    </row>
    <row r="64" spans="1:56" ht="15.75" thickBot="1" x14ac:dyDescent="0.35">
      <c r="A64" s="113"/>
      <c r="B64" s="12" t="s">
        <v>93</v>
      </c>
      <c r="C64" s="12" t="s">
        <v>44</v>
      </c>
      <c r="D64" s="12" t="s">
        <v>39</v>
      </c>
      <c r="E64" s="53">
        <f t="shared" ref="E64:BD64" si="8">E29+E60+E63</f>
        <v>-2.5898270871999998</v>
      </c>
      <c r="F64" s="53">
        <f t="shared" si="8"/>
        <v>-0.26354068357333338</v>
      </c>
      <c r="G64" s="53">
        <f t="shared" si="8"/>
        <v>-0.25965734636444443</v>
      </c>
      <c r="H64" s="53">
        <f t="shared" si="8"/>
        <v>-0.25577400915555559</v>
      </c>
      <c r="I64" s="53">
        <f t="shared" si="8"/>
        <v>-0.25189067194666664</v>
      </c>
      <c r="J64" s="53">
        <f t="shared" si="8"/>
        <v>-0.24800733473777778</v>
      </c>
      <c r="K64" s="53">
        <f t="shared" si="8"/>
        <v>-0.24412399752888886</v>
      </c>
      <c r="L64" s="53">
        <f t="shared" si="8"/>
        <v>-0.24024066031999999</v>
      </c>
      <c r="M64" s="53">
        <f t="shared" si="8"/>
        <v>-0.23635732311111107</v>
      </c>
      <c r="N64" s="53">
        <f t="shared" si="8"/>
        <v>-0.23247398590222221</v>
      </c>
      <c r="O64" s="53">
        <f t="shared" si="8"/>
        <v>-0.22859064869333329</v>
      </c>
      <c r="P64" s="53">
        <f t="shared" si="8"/>
        <v>-0.22470731148444442</v>
      </c>
      <c r="Q64" s="53">
        <f t="shared" si="8"/>
        <v>-0.2208239742755555</v>
      </c>
      <c r="R64" s="53">
        <f t="shared" si="8"/>
        <v>-0.21694063706666664</v>
      </c>
      <c r="S64" s="53">
        <f t="shared" si="8"/>
        <v>-0.21305729985777772</v>
      </c>
      <c r="T64" s="53">
        <f t="shared" si="8"/>
        <v>-0.20917396264888885</v>
      </c>
      <c r="U64" s="53">
        <f t="shared" si="8"/>
        <v>-0.20529062543999993</v>
      </c>
      <c r="V64" s="53">
        <f t="shared" si="8"/>
        <v>-0.20140728823111106</v>
      </c>
      <c r="W64" s="53">
        <f t="shared" si="8"/>
        <v>-0.19752395102222214</v>
      </c>
      <c r="X64" s="53">
        <f t="shared" si="8"/>
        <v>-0.19364061381333328</v>
      </c>
      <c r="Y64" s="53">
        <f t="shared" si="8"/>
        <v>-0.18975727660444436</v>
      </c>
      <c r="Z64" s="53">
        <f t="shared" si="8"/>
        <v>-0.18587393939555549</v>
      </c>
      <c r="AA64" s="53">
        <f t="shared" si="8"/>
        <v>-0.18199060218666657</v>
      </c>
      <c r="AB64" s="53">
        <f t="shared" si="8"/>
        <v>-0.17810726497777771</v>
      </c>
      <c r="AC64" s="53">
        <f t="shared" si="8"/>
        <v>-0.17422392776888879</v>
      </c>
      <c r="AD64" s="53">
        <f t="shared" si="8"/>
        <v>-0.17034059055999989</v>
      </c>
      <c r="AE64" s="53">
        <f t="shared" si="8"/>
        <v>-0.166457253351111</v>
      </c>
      <c r="AF64" s="53">
        <f t="shared" si="8"/>
        <v>-0.16257391614222211</v>
      </c>
      <c r="AG64" s="53">
        <f t="shared" si="8"/>
        <v>-0.15869057893333322</v>
      </c>
      <c r="AH64" s="53">
        <f t="shared" si="8"/>
        <v>-0.15480724172444432</v>
      </c>
      <c r="AI64" s="53">
        <f t="shared" si="8"/>
        <v>-0.15092390451555543</v>
      </c>
      <c r="AJ64" s="53">
        <f t="shared" si="8"/>
        <v>-0.14704056730666656</v>
      </c>
      <c r="AK64" s="53">
        <f t="shared" si="8"/>
        <v>-0.14315723009777767</v>
      </c>
      <c r="AL64" s="53">
        <f t="shared" si="8"/>
        <v>-0.13927389288888878</v>
      </c>
      <c r="AM64" s="53">
        <f t="shared" si="8"/>
        <v>-0.13539055567999989</v>
      </c>
      <c r="AN64" s="53">
        <f t="shared" si="8"/>
        <v>-0.13150721847111099</v>
      </c>
      <c r="AO64" s="53">
        <f t="shared" si="8"/>
        <v>-0.1276238812622221</v>
      </c>
      <c r="AP64" s="53">
        <f t="shared" si="8"/>
        <v>-0.12374054405333322</v>
      </c>
      <c r="AQ64" s="53">
        <f t="shared" si="8"/>
        <v>-0.11985720684444433</v>
      </c>
      <c r="AR64" s="53">
        <f t="shared" si="8"/>
        <v>-0.11597386963555545</v>
      </c>
      <c r="AS64" s="53">
        <f t="shared" si="8"/>
        <v>-0.11209053242666656</v>
      </c>
      <c r="AT64" s="53">
        <f t="shared" si="8"/>
        <v>-0.10820719521777766</v>
      </c>
      <c r="AU64" s="53">
        <f t="shared" si="8"/>
        <v>-0.10432385800888877</v>
      </c>
      <c r="AV64" s="53">
        <f t="shared" si="8"/>
        <v>-0.10044052079999989</v>
      </c>
      <c r="AW64" s="53">
        <f t="shared" si="8"/>
        <v>-9.6557183591110998E-2</v>
      </c>
      <c r="AX64" s="53">
        <f t="shared" si="8"/>
        <v>-9.2673846382222105E-2</v>
      </c>
      <c r="AY64" s="53">
        <f t="shared" si="8"/>
        <v>1.1760592499854282E-16</v>
      </c>
      <c r="AZ64" s="53">
        <f t="shared" si="8"/>
        <v>1.1760592499854282E-16</v>
      </c>
      <c r="BA64" s="53">
        <f t="shared" si="8"/>
        <v>1.1760592499854282E-16</v>
      </c>
      <c r="BB64" s="53">
        <f t="shared" si="8"/>
        <v>1.1760592499854282E-16</v>
      </c>
      <c r="BC64" s="53">
        <f t="shared" si="8"/>
        <v>1.1760592499854282E-16</v>
      </c>
      <c r="BD64" s="53">
        <f t="shared" si="8"/>
        <v>1.1760592499854282E-16</v>
      </c>
    </row>
    <row r="65" spans="1:56" ht="12.75" customHeight="1" x14ac:dyDescent="0.3">
      <c r="A65" s="179" t="s">
        <v>228</v>
      </c>
      <c r="B65" s="9" t="s">
        <v>35</v>
      </c>
      <c r="D65" s="4" t="s">
        <v>39</v>
      </c>
      <c r="E65" s="35">
        <f>'Fixed data'!$G$6*E86/1000000</f>
        <v>0.24104107841227479</v>
      </c>
      <c r="F65" s="35">
        <f>'Fixed data'!$G$6*F86/1000000</f>
        <v>0.24104107841227479</v>
      </c>
      <c r="G65" s="35">
        <f>'Fixed data'!$G$6*G86/1000000</f>
        <v>0.24104107841227479</v>
      </c>
      <c r="H65" s="35">
        <f>'Fixed data'!$G$6*H86/1000000</f>
        <v>0.24104107841227479</v>
      </c>
      <c r="I65" s="35">
        <f>'Fixed data'!$G$6*I86/1000000</f>
        <v>0.24104107841227479</v>
      </c>
      <c r="J65" s="35">
        <f>'Fixed data'!$G$6*J86/1000000</f>
        <v>0.24104107841227479</v>
      </c>
      <c r="K65" s="35">
        <f>'Fixed data'!$G$6*K86/1000000</f>
        <v>0.24104107841227479</v>
      </c>
      <c r="L65" s="35">
        <f>'Fixed data'!$G$6*L86/1000000</f>
        <v>0.24104107841227479</v>
      </c>
      <c r="M65" s="35">
        <f>'Fixed data'!$G$6*M86/1000000</f>
        <v>0.24104107841227479</v>
      </c>
      <c r="N65" s="35">
        <f>'Fixed data'!$G$6*N86/1000000</f>
        <v>0.24104107841227479</v>
      </c>
      <c r="O65" s="35">
        <f>'Fixed data'!$G$6*O86/1000000</f>
        <v>0.24104107841227479</v>
      </c>
      <c r="P65" s="35">
        <f>'Fixed data'!$G$6*P86/1000000</f>
        <v>0.24104107841227479</v>
      </c>
      <c r="Q65" s="35">
        <f>'Fixed data'!$G$6*Q86/1000000</f>
        <v>0.24104107841227479</v>
      </c>
      <c r="R65" s="35">
        <f>'Fixed data'!$G$6*R86/1000000</f>
        <v>0.24104107841227479</v>
      </c>
      <c r="S65" s="35">
        <f>'Fixed data'!$G$6*S86/1000000</f>
        <v>0.24104107841227479</v>
      </c>
      <c r="T65" s="35">
        <f>'Fixed data'!$G$6*T86/1000000</f>
        <v>0.24104107841227479</v>
      </c>
      <c r="U65" s="35">
        <f>'Fixed data'!$G$6*U86/1000000</f>
        <v>0.24104107841227479</v>
      </c>
      <c r="V65" s="35">
        <f>'Fixed data'!$G$6*V86/1000000</f>
        <v>0.24104107841227479</v>
      </c>
      <c r="W65" s="35">
        <f>'Fixed data'!$G$6*W86/1000000</f>
        <v>0.24104107841227479</v>
      </c>
      <c r="X65" s="35">
        <f>'Fixed data'!$G$6*X86/1000000</f>
        <v>0.24104107841227479</v>
      </c>
      <c r="Y65" s="35">
        <f>'Fixed data'!$G$6*Y86/1000000</f>
        <v>0.24104107841227479</v>
      </c>
      <c r="Z65" s="35">
        <f>'Fixed data'!$G$6*Z86/1000000</f>
        <v>0.24104107841227479</v>
      </c>
      <c r="AA65" s="35">
        <f>'Fixed data'!$G$6*AA86/1000000</f>
        <v>0.24104107841227479</v>
      </c>
      <c r="AB65" s="35">
        <f>'Fixed data'!$G$6*AB86/1000000</f>
        <v>0.24104107841227479</v>
      </c>
      <c r="AC65" s="35">
        <f>'Fixed data'!$G$6*AC86/1000000</f>
        <v>0.24104107841227479</v>
      </c>
      <c r="AD65" s="35">
        <f>'Fixed data'!$G$6*AD86/1000000</f>
        <v>0.24104107841227479</v>
      </c>
      <c r="AE65" s="35">
        <f>'Fixed data'!$G$6*AE86/1000000</f>
        <v>0.24104107841227479</v>
      </c>
      <c r="AF65" s="35">
        <f>'Fixed data'!$G$6*AF86/1000000</f>
        <v>0.24104107841227479</v>
      </c>
      <c r="AG65" s="35">
        <f>'Fixed data'!$G$6*AG86/1000000</f>
        <v>0.24104107841227479</v>
      </c>
      <c r="AH65" s="35">
        <f>'Fixed data'!$G$6*AH86/1000000</f>
        <v>0.24104107841227479</v>
      </c>
      <c r="AI65" s="35">
        <f>'Fixed data'!$G$6*AI86/1000000</f>
        <v>0.24104107841227479</v>
      </c>
      <c r="AJ65" s="35">
        <f>'Fixed data'!$G$6*AJ86/1000000</f>
        <v>0.24104107841227479</v>
      </c>
      <c r="AK65" s="35">
        <f>'Fixed data'!$G$6*AK86/1000000</f>
        <v>0.24104107841227479</v>
      </c>
      <c r="AL65" s="35">
        <f>'Fixed data'!$G$6*AL86/1000000</f>
        <v>0.24104107841227479</v>
      </c>
      <c r="AM65" s="35">
        <f>'Fixed data'!$G$6*AM86/1000000</f>
        <v>0.24104107841227479</v>
      </c>
      <c r="AN65" s="35">
        <f>'Fixed data'!$G$6*AN86/1000000</f>
        <v>0.24104107841227479</v>
      </c>
      <c r="AO65" s="35">
        <f>'Fixed data'!$G$6*AO86/1000000</f>
        <v>0.24104107841227479</v>
      </c>
      <c r="AP65" s="35">
        <f>'Fixed data'!$G$6*AP86/1000000</f>
        <v>0.24104107841227479</v>
      </c>
      <c r="AQ65" s="35">
        <f>'Fixed data'!$G$6*AQ86/1000000</f>
        <v>0.24104107841227479</v>
      </c>
      <c r="AR65" s="35">
        <f>'Fixed data'!$G$6*AR86/1000000</f>
        <v>0.24104107841227479</v>
      </c>
      <c r="AS65" s="35">
        <f>'Fixed data'!$G$6*AS86/1000000</f>
        <v>0.24104107841227479</v>
      </c>
      <c r="AT65" s="35">
        <f>'Fixed data'!$G$6*AT86/1000000</f>
        <v>0.24104107841227479</v>
      </c>
      <c r="AU65" s="35">
        <f>'Fixed data'!$G$6*AU86/1000000</f>
        <v>0.24104107841227479</v>
      </c>
      <c r="AV65" s="35">
        <f>'Fixed data'!$G$6*AV86/1000000</f>
        <v>0.24104107841227479</v>
      </c>
      <c r="AW65" s="35">
        <f>'Fixed data'!$G$6*AW86/1000000</f>
        <v>0.24104107841227479</v>
      </c>
      <c r="AX65" s="35">
        <f>'Fixed data'!$G$6*AX86/1000000</f>
        <v>0.24104107841227479</v>
      </c>
      <c r="AY65" s="35">
        <f>'Fixed data'!$G$6*AY86/1000000</f>
        <v>0.24104107841227479</v>
      </c>
      <c r="AZ65" s="35">
        <f>'Fixed data'!$G$6*AZ86/1000000</f>
        <v>0.24104107841227479</v>
      </c>
      <c r="BA65" s="35">
        <f>'Fixed data'!$G$6*BA86/1000000</f>
        <v>0.24104107841227479</v>
      </c>
      <c r="BB65" s="35">
        <f>'Fixed data'!$G$6*BB86/1000000</f>
        <v>0.24104107841227479</v>
      </c>
      <c r="BC65" s="35">
        <f>'Fixed data'!$G$6*BC86/1000000</f>
        <v>0.24104107841227479</v>
      </c>
      <c r="BD65" s="35">
        <f>'Fixed data'!$G$6*BD86/1000000</f>
        <v>0.24104107841227479</v>
      </c>
    </row>
    <row r="66" spans="1:56" ht="15" customHeight="1" x14ac:dyDescent="0.3">
      <c r="A66" s="180"/>
      <c r="B66" s="9" t="s">
        <v>200</v>
      </c>
      <c r="D66" s="4" t="s">
        <v>39</v>
      </c>
      <c r="E66" s="35">
        <f>E87*'Fixed data'!H$5/1000000</f>
        <v>1.8281287572054744E-2</v>
      </c>
      <c r="F66" s="35">
        <f>F87*'Fixed data'!I$5/1000000</f>
        <v>1.8647262980148571E-2</v>
      </c>
      <c r="G66" s="35">
        <f>G87*'Fixed data'!J$5/1000000</f>
        <v>1.9240553289058486E-2</v>
      </c>
      <c r="H66" s="35">
        <f>H87*'Fixed data'!K$5/1000000</f>
        <v>1.9837795733088436E-2</v>
      </c>
      <c r="I66" s="35">
        <f>I87*'Fixed data'!L$5/1000000</f>
        <v>2.0455899173301088E-2</v>
      </c>
      <c r="J66" s="35">
        <f>J87*'Fixed data'!M$5/1000000</f>
        <v>3.531996301519915E-2</v>
      </c>
      <c r="K66" s="35">
        <f>K87*'Fixed data'!N$5/1000000</f>
        <v>4.9137838368643473E-2</v>
      </c>
      <c r="L66" s="35">
        <f>L87*'Fixed data'!O$5/1000000</f>
        <v>6.1909525233634057E-2</v>
      </c>
      <c r="M66" s="35">
        <f>M87*'Fixed data'!P$5/1000000</f>
        <v>7.3635023610170894E-2</v>
      </c>
      <c r="N66" s="35">
        <f>N87*'Fixed data'!Q$5/1000000</f>
        <v>8.4314333498253999E-2</v>
      </c>
      <c r="O66" s="35">
        <f>O87*'Fixed data'!R$5/1000000</f>
        <v>9.3947454897883351E-2</v>
      </c>
      <c r="P66" s="35">
        <f>P87*'Fixed data'!S$5/1000000</f>
        <v>0.10253438780905894</v>
      </c>
      <c r="Q66" s="35">
        <f>Q87*'Fixed data'!T$5/1000000</f>
        <v>0.1100751322317808</v>
      </c>
      <c r="R66" s="35">
        <f>R87*'Fixed data'!U$5/1000000</f>
        <v>0.11656968816604893</v>
      </c>
      <c r="S66" s="35">
        <f>S87*'Fixed data'!V$5/1000000</f>
        <v>0.12201805561186331</v>
      </c>
      <c r="T66" s="35">
        <f>T87*'Fixed data'!W$5/1000000</f>
        <v>0.12433267362927561</v>
      </c>
      <c r="U66" s="35">
        <f>U87*'Fixed data'!X$5/1000000</f>
        <v>0.12821722020158879</v>
      </c>
      <c r="V66" s="35">
        <f>V87*'Fixed data'!Y$5/1000000</f>
        <v>0.13101036298564916</v>
      </c>
      <c r="W66" s="35">
        <f>W87*'Fixed data'!Z$5/1000000</f>
        <v>0.1327121019814568</v>
      </c>
      <c r="X66" s="35">
        <f>X87*'Fixed data'!AA$5/1000000</f>
        <v>0.13332243718901163</v>
      </c>
      <c r="Y66" s="35">
        <f>Y87*'Fixed data'!AB$5/1000000</f>
        <v>0.13284136860831364</v>
      </c>
      <c r="Z66" s="35">
        <f>Z87*'Fixed data'!AC$5/1000000</f>
        <v>0.13020166944066888</v>
      </c>
      <c r="AA66" s="35">
        <f>AA87*'Fixed data'!AD$5/1000000</f>
        <v>0.12761575069691197</v>
      </c>
      <c r="AB66" s="35">
        <f>AB87*'Fixed data'!AE$5/1000000</f>
        <v>0.12393842816490226</v>
      </c>
      <c r="AC66" s="35">
        <f>AC87*'Fixed data'!AF$5/1000000</f>
        <v>0.11916970184463976</v>
      </c>
      <c r="AD66" s="35">
        <f>AD87*'Fixed data'!AG$5/1000000</f>
        <v>0.11330957173612452</v>
      </c>
      <c r="AE66" s="35">
        <f>AE87*'Fixed data'!AH$5/1000000</f>
        <v>0.10635803783935645</v>
      </c>
      <c r="AF66" s="35">
        <f>AF87*'Fixed data'!AI$5/1000000</f>
        <v>9.8315100154335602E-2</v>
      </c>
      <c r="AG66" s="35">
        <f>AG87*'Fixed data'!AJ$5/1000000</f>
        <v>8.9180758681061942E-2</v>
      </c>
      <c r="AH66" s="35">
        <f>AH87*'Fixed data'!AK$5/1000000</f>
        <v>7.8955013419535508E-2</v>
      </c>
      <c r="AI66" s="35">
        <f>AI87*'Fixed data'!AL$5/1000000</f>
        <v>6.7272254292081932E-2</v>
      </c>
      <c r="AJ66" s="35">
        <f>AJ87*'Fixed data'!AM$5/1000000</f>
        <v>5.4941658867496551E-2</v>
      </c>
      <c r="AK66" s="35">
        <f>AK87*'Fixed data'!AN$5/1000000</f>
        <v>4.1519659654658383E-2</v>
      </c>
      <c r="AL66" s="35">
        <f>AL87*'Fixed data'!AO$5/1000000</f>
        <v>2.7006256653567443E-2</v>
      </c>
      <c r="AM66" s="35">
        <f>AM87*'Fixed data'!AP$5/1000000</f>
        <v>1.1401449864223425E-2</v>
      </c>
      <c r="AN66" s="35">
        <f>AN87*'Fixed data'!AQ$5/1000000</f>
        <v>1.1831693255326197E-2</v>
      </c>
      <c r="AO66" s="35">
        <f>AO87*'Fixed data'!AR$5/1000000</f>
        <v>1.220815622254112E-2</v>
      </c>
      <c r="AP66" s="35">
        <f>AP87*'Fixed data'!AS$5/1000000</f>
        <v>1.2584619189756044E-2</v>
      </c>
      <c r="AQ66" s="35">
        <f>AQ87*'Fixed data'!AT$5/1000000</f>
        <v>1.2961082156970968E-2</v>
      </c>
      <c r="AR66" s="35">
        <f>AR87*'Fixed data'!AU$5/1000000</f>
        <v>1.3337545124185892E-2</v>
      </c>
      <c r="AS66" s="35">
        <f>AS87*'Fixed data'!AV$5/1000000</f>
        <v>1.3767788515288665E-2</v>
      </c>
      <c r="AT66" s="35">
        <f>AT87*'Fixed data'!AW$5/1000000</f>
        <v>1.4090471058615741E-2</v>
      </c>
      <c r="AU66" s="35">
        <f>AU87*'Fixed data'!AX$5/1000000</f>
        <v>1.4466934025830668E-2</v>
      </c>
      <c r="AV66" s="35">
        <f>AV87*'Fixed data'!AY$5/1000000</f>
        <v>1.4843396993045592E-2</v>
      </c>
      <c r="AW66" s="35">
        <f>AW87*'Fixed data'!AZ$5/1000000</f>
        <v>1.5166079536372669E-2</v>
      </c>
      <c r="AX66" s="35">
        <f>AX87*'Fixed data'!BA$5/1000000</f>
        <v>1.54349816558119E-2</v>
      </c>
      <c r="AY66" s="35">
        <f>AY87*'Fixed data'!BB$5/1000000</f>
        <v>1.5703883775251132E-2</v>
      </c>
      <c r="AZ66" s="35">
        <f>AZ87*'Fixed data'!BC$5/1000000</f>
        <v>1.5972785894690367E-2</v>
      </c>
      <c r="BA66" s="35">
        <f>BA87*'Fixed data'!BD$5/1000000</f>
        <v>1.6187907590241749E-2</v>
      </c>
      <c r="BB66" s="35">
        <f>BB87*'Fixed data'!BE$5/1000000</f>
        <v>1.6403029285793139E-2</v>
      </c>
      <c r="BC66" s="35">
        <f>BC87*'Fixed data'!BF$5/1000000</f>
        <v>1.6618150981344518E-2</v>
      </c>
      <c r="BD66" s="35">
        <f>BD87*'Fixed data'!BG$5/1000000</f>
        <v>1.6779492253008062E-2</v>
      </c>
    </row>
    <row r="67" spans="1:56" ht="15" customHeight="1" x14ac:dyDescent="0.3">
      <c r="A67" s="180"/>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0"/>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0"/>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0"/>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0"/>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0"/>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0"/>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0"/>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0"/>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1"/>
      <c r="B76" s="13" t="s">
        <v>99</v>
      </c>
      <c r="C76" s="13"/>
      <c r="D76" s="13" t="s">
        <v>39</v>
      </c>
      <c r="E76" s="53">
        <f>SUM(E65:E75)</f>
        <v>0.25932236598432956</v>
      </c>
      <c r="F76" s="53">
        <f t="shared" ref="F76:BD76" si="9">SUM(F65:F75)</f>
        <v>0.25968834139242336</v>
      </c>
      <c r="G76" s="53">
        <f t="shared" si="9"/>
        <v>0.26028163170133328</v>
      </c>
      <c r="H76" s="53">
        <f t="shared" si="9"/>
        <v>0.2608788741453632</v>
      </c>
      <c r="I76" s="53">
        <f t="shared" si="9"/>
        <v>0.26149697758557588</v>
      </c>
      <c r="J76" s="53">
        <f t="shared" si="9"/>
        <v>0.27636104142747392</v>
      </c>
      <c r="K76" s="53">
        <f t="shared" si="9"/>
        <v>0.29017891678091828</v>
      </c>
      <c r="L76" s="53">
        <f t="shared" si="9"/>
        <v>0.30295060364590887</v>
      </c>
      <c r="M76" s="53">
        <f t="shared" si="9"/>
        <v>0.31467610202244567</v>
      </c>
      <c r="N76" s="53">
        <f t="shared" si="9"/>
        <v>0.3253554119105288</v>
      </c>
      <c r="O76" s="53">
        <f t="shared" si="9"/>
        <v>0.33498853331015815</v>
      </c>
      <c r="P76" s="53">
        <f t="shared" si="9"/>
        <v>0.34357546622133373</v>
      </c>
      <c r="Q76" s="53">
        <f t="shared" si="9"/>
        <v>0.35111621064405557</v>
      </c>
      <c r="R76" s="53">
        <f t="shared" si="9"/>
        <v>0.35761076657832369</v>
      </c>
      <c r="S76" s="53">
        <f t="shared" si="9"/>
        <v>0.36305913402413809</v>
      </c>
      <c r="T76" s="53">
        <f t="shared" si="9"/>
        <v>0.36537375204155043</v>
      </c>
      <c r="U76" s="53">
        <f t="shared" si="9"/>
        <v>0.36925829861386361</v>
      </c>
      <c r="V76" s="53">
        <f t="shared" si="9"/>
        <v>0.37205144139792395</v>
      </c>
      <c r="W76" s="53">
        <f t="shared" si="9"/>
        <v>0.37375318039373162</v>
      </c>
      <c r="X76" s="53">
        <f t="shared" si="9"/>
        <v>0.37436351560128645</v>
      </c>
      <c r="Y76" s="53">
        <f t="shared" si="9"/>
        <v>0.37388244702058843</v>
      </c>
      <c r="Z76" s="53">
        <f t="shared" si="9"/>
        <v>0.37124274785294364</v>
      </c>
      <c r="AA76" s="53">
        <f t="shared" si="9"/>
        <v>0.36865682910918673</v>
      </c>
      <c r="AB76" s="53">
        <f t="shared" si="9"/>
        <v>0.36497950657717704</v>
      </c>
      <c r="AC76" s="53">
        <f t="shared" si="9"/>
        <v>0.36021078025691455</v>
      </c>
      <c r="AD76" s="53">
        <f t="shared" si="9"/>
        <v>0.35435065014839928</v>
      </c>
      <c r="AE76" s="53">
        <f t="shared" si="9"/>
        <v>0.34739911625163122</v>
      </c>
      <c r="AF76" s="53">
        <f t="shared" si="9"/>
        <v>0.33935617856661038</v>
      </c>
      <c r="AG76" s="53">
        <f t="shared" si="9"/>
        <v>0.33022183709333675</v>
      </c>
      <c r="AH76" s="53">
        <f t="shared" si="9"/>
        <v>0.31999609183181033</v>
      </c>
      <c r="AI76" s="53">
        <f t="shared" si="9"/>
        <v>0.30831333270435674</v>
      </c>
      <c r="AJ76" s="53">
        <f t="shared" si="9"/>
        <v>0.29598273727977131</v>
      </c>
      <c r="AK76" s="53">
        <f t="shared" si="9"/>
        <v>0.28256073806693316</v>
      </c>
      <c r="AL76" s="53">
        <f t="shared" si="9"/>
        <v>0.26804733506584222</v>
      </c>
      <c r="AM76" s="53">
        <f t="shared" si="9"/>
        <v>0.25244252827649821</v>
      </c>
      <c r="AN76" s="53">
        <f t="shared" si="9"/>
        <v>0.25287277166760097</v>
      </c>
      <c r="AO76" s="53">
        <f t="shared" si="9"/>
        <v>0.25324923463481591</v>
      </c>
      <c r="AP76" s="53">
        <f t="shared" si="9"/>
        <v>0.25362569760203085</v>
      </c>
      <c r="AQ76" s="53">
        <f t="shared" si="9"/>
        <v>0.25400216056924574</v>
      </c>
      <c r="AR76" s="53">
        <f t="shared" si="9"/>
        <v>0.25437862353646068</v>
      </c>
      <c r="AS76" s="53">
        <f t="shared" si="9"/>
        <v>0.25480886692756344</v>
      </c>
      <c r="AT76" s="53">
        <f t="shared" si="9"/>
        <v>0.25513154947089051</v>
      </c>
      <c r="AU76" s="53">
        <f t="shared" si="9"/>
        <v>0.25550801243810545</v>
      </c>
      <c r="AV76" s="53">
        <f t="shared" si="9"/>
        <v>0.25588447540532039</v>
      </c>
      <c r="AW76" s="53">
        <f t="shared" si="9"/>
        <v>0.25620715794864746</v>
      </c>
      <c r="AX76" s="53">
        <f t="shared" si="9"/>
        <v>0.25647606006808671</v>
      </c>
      <c r="AY76" s="53">
        <f t="shared" si="9"/>
        <v>0.2567449621875259</v>
      </c>
      <c r="AZ76" s="53">
        <f t="shared" si="9"/>
        <v>0.25701386430696516</v>
      </c>
      <c r="BA76" s="53">
        <f t="shared" si="9"/>
        <v>0.25722898600251654</v>
      </c>
      <c r="BB76" s="53">
        <f t="shared" si="9"/>
        <v>0.25744410769806791</v>
      </c>
      <c r="BC76" s="53">
        <f t="shared" si="9"/>
        <v>0.25765922939361929</v>
      </c>
      <c r="BD76" s="53">
        <f t="shared" si="9"/>
        <v>0.25782057066528286</v>
      </c>
    </row>
    <row r="77" spans="1:56" x14ac:dyDescent="0.3">
      <c r="A77" s="75"/>
      <c r="B77" s="14" t="s">
        <v>16</v>
      </c>
      <c r="C77" s="14"/>
      <c r="D77" s="14" t="s">
        <v>39</v>
      </c>
      <c r="E77" s="54">
        <f>IF('Fixed data'!$G$19=FALSE,E64+E76,E64)</f>
        <v>-2.3305047212156702</v>
      </c>
      <c r="F77" s="54">
        <f>IF('Fixed data'!$G$19=FALSE,F64+F76,F64)</f>
        <v>-3.8523421809100178E-3</v>
      </c>
      <c r="G77" s="54">
        <f>IF('Fixed data'!$G$19=FALSE,G64+G76,G64)</f>
        <v>6.2428533688885235E-4</v>
      </c>
      <c r="H77" s="54">
        <f>IF('Fixed data'!$G$19=FALSE,H64+H76,H64)</f>
        <v>5.1048649898076115E-3</v>
      </c>
      <c r="I77" s="54">
        <f>IF('Fixed data'!$G$19=FALSE,I64+I76,I64)</f>
        <v>9.6063056389092405E-3</v>
      </c>
      <c r="J77" s="54">
        <f>IF('Fixed data'!$G$19=FALSE,J64+J76,J64)</f>
        <v>2.835370668969614E-2</v>
      </c>
      <c r="K77" s="54">
        <f>IF('Fixed data'!$G$19=FALSE,K64+K76,K64)</f>
        <v>4.6054919252029425E-2</v>
      </c>
      <c r="L77" s="54">
        <f>IF('Fixed data'!$G$19=FALSE,L64+L76,L64)</f>
        <v>6.2709943325908873E-2</v>
      </c>
      <c r="M77" s="54">
        <f>IF('Fixed data'!$G$19=FALSE,M64+M76,M64)</f>
        <v>7.8318778911334597E-2</v>
      </c>
      <c r="N77" s="54">
        <f>IF('Fixed data'!$G$19=FALSE,N64+N76,N64)</f>
        <v>9.2881426008306595E-2</v>
      </c>
      <c r="O77" s="54">
        <f>IF('Fixed data'!$G$19=FALSE,O64+O76,O64)</f>
        <v>0.10639788461682487</v>
      </c>
      <c r="P77" s="54">
        <f>IF('Fixed data'!$G$19=FALSE,P64+P76,P64)</f>
        <v>0.1188681547368893</v>
      </c>
      <c r="Q77" s="54">
        <f>IF('Fixed data'!$G$19=FALSE,Q64+Q76,Q64)</f>
        <v>0.13029223636850007</v>
      </c>
      <c r="R77" s="54">
        <f>IF('Fixed data'!$G$19=FALSE,R64+R76,R64)</f>
        <v>0.14067012951165705</v>
      </c>
      <c r="S77" s="54">
        <f>IF('Fixed data'!$G$19=FALSE,S64+S76,S64)</f>
        <v>0.15000183416636037</v>
      </c>
      <c r="T77" s="54">
        <f>IF('Fixed data'!$G$19=FALSE,T64+T76,T64)</f>
        <v>0.15619978939266158</v>
      </c>
      <c r="U77" s="54">
        <f>IF('Fixed data'!$G$19=FALSE,U64+U76,U64)</f>
        <v>0.16396767317386368</v>
      </c>
      <c r="V77" s="54">
        <f>IF('Fixed data'!$G$19=FALSE,V64+V76,V64)</f>
        <v>0.17064415316681289</v>
      </c>
      <c r="W77" s="54">
        <f>IF('Fixed data'!$G$19=FALSE,W64+W76,W64)</f>
        <v>0.17622922937150948</v>
      </c>
      <c r="X77" s="54">
        <f>IF('Fixed data'!$G$19=FALSE,X64+X76,X64)</f>
        <v>0.18072290178795317</v>
      </c>
      <c r="Y77" s="54">
        <f>IF('Fixed data'!$G$19=FALSE,Y64+Y76,Y64)</f>
        <v>0.18412517041614407</v>
      </c>
      <c r="Z77" s="54">
        <f>IF('Fixed data'!$G$19=FALSE,Z64+Z76,Z64)</f>
        <v>0.18536880845738815</v>
      </c>
      <c r="AA77" s="54">
        <f>IF('Fixed data'!$G$19=FALSE,AA64+AA76,AA64)</f>
        <v>0.18666622692252016</v>
      </c>
      <c r="AB77" s="54">
        <f>IF('Fixed data'!$G$19=FALSE,AB64+AB76,AB64)</f>
        <v>0.18687224159939933</v>
      </c>
      <c r="AC77" s="54">
        <f>IF('Fixed data'!$G$19=FALSE,AC64+AC76,AC64)</f>
        <v>0.18598685248802577</v>
      </c>
      <c r="AD77" s="54">
        <f>IF('Fixed data'!$G$19=FALSE,AD64+AD76,AD64)</f>
        <v>0.18401005958839939</v>
      </c>
      <c r="AE77" s="54">
        <f>IF('Fixed data'!$G$19=FALSE,AE64+AE76,AE64)</f>
        <v>0.18094186290052022</v>
      </c>
      <c r="AF77" s="54">
        <f>IF('Fixed data'!$G$19=FALSE,AF64+AF76,AF64)</f>
        <v>0.17678226242438827</v>
      </c>
      <c r="AG77" s="54">
        <f>IF('Fixed data'!$G$19=FALSE,AG64+AG76,AG64)</f>
        <v>0.17153125816000353</v>
      </c>
      <c r="AH77" s="54">
        <f>IF('Fixed data'!$G$19=FALSE,AH64+AH76,AH64)</f>
        <v>0.165188850107366</v>
      </c>
      <c r="AI77" s="54">
        <f>IF('Fixed data'!$G$19=FALSE,AI64+AI76,AI64)</f>
        <v>0.15738942818880131</v>
      </c>
      <c r="AJ77" s="54">
        <f>IF('Fixed data'!$G$19=FALSE,AJ64+AJ76,AJ64)</f>
        <v>0.14894216997310475</v>
      </c>
      <c r="AK77" s="54">
        <f>IF('Fixed data'!$G$19=FALSE,AK64+AK76,AK64)</f>
        <v>0.13940350796915549</v>
      </c>
      <c r="AL77" s="54">
        <f>IF('Fixed data'!$G$19=FALSE,AL64+AL76,AL64)</f>
        <v>0.12877344217695344</v>
      </c>
      <c r="AM77" s="54">
        <f>IF('Fixed data'!$G$19=FALSE,AM64+AM76,AM64)</f>
        <v>0.11705197259649833</v>
      </c>
      <c r="AN77" s="54">
        <f>IF('Fixed data'!$G$19=FALSE,AN64+AN76,AN64)</f>
        <v>0.12136555319648998</v>
      </c>
      <c r="AO77" s="54">
        <f>IF('Fixed data'!$G$19=FALSE,AO64+AO76,AO64)</f>
        <v>0.12562535337259381</v>
      </c>
      <c r="AP77" s="54">
        <f>IF('Fixed data'!$G$19=FALSE,AP64+AP76,AP64)</f>
        <v>0.12988515354869762</v>
      </c>
      <c r="AQ77" s="54">
        <f>IF('Fixed data'!$G$19=FALSE,AQ64+AQ76,AQ64)</f>
        <v>0.1341449537248014</v>
      </c>
      <c r="AR77" s="54">
        <f>IF('Fixed data'!$G$19=FALSE,AR64+AR76,AR64)</f>
        <v>0.13840475390090523</v>
      </c>
      <c r="AS77" s="54">
        <f>IF('Fixed data'!$G$19=FALSE,AS64+AS76,AS64)</f>
        <v>0.14271833450089688</v>
      </c>
      <c r="AT77" s="54">
        <f>IF('Fixed data'!$G$19=FALSE,AT64+AT76,AT64)</f>
        <v>0.14692435425311284</v>
      </c>
      <c r="AU77" s="54">
        <f>IF('Fixed data'!$G$19=FALSE,AU64+AU76,AU64)</f>
        <v>0.15118415442921668</v>
      </c>
      <c r="AV77" s="54">
        <f>IF('Fixed data'!$G$19=FALSE,AV64+AV76,AV64)</f>
        <v>0.15544395460532051</v>
      </c>
      <c r="AW77" s="54">
        <f>IF('Fixed data'!$G$19=FALSE,AW64+AW76,AW64)</f>
        <v>0.15964997435753647</v>
      </c>
      <c r="AX77" s="54">
        <f>IF('Fixed data'!$G$19=FALSE,AX64+AX76,AX64)</f>
        <v>0.16380221368586462</v>
      </c>
      <c r="AY77" s="54">
        <f>IF('Fixed data'!$G$19=FALSE,AY64+AY76,AY64)</f>
        <v>0.25674496218752602</v>
      </c>
      <c r="AZ77" s="54">
        <f>IF('Fixed data'!$G$19=FALSE,AZ64+AZ76,AZ64)</f>
        <v>0.25701386430696527</v>
      </c>
      <c r="BA77" s="54">
        <f>IF('Fixed data'!$G$19=FALSE,BA64+BA76,BA64)</f>
        <v>0.25722898600251665</v>
      </c>
      <c r="BB77" s="54">
        <f>IF('Fixed data'!$G$19=FALSE,BB64+BB76,BB64)</f>
        <v>0.25744410769806803</v>
      </c>
      <c r="BC77" s="54">
        <f>IF('Fixed data'!$G$19=FALSE,BC64+BC76,BC64)</f>
        <v>0.2576592293936194</v>
      </c>
      <c r="BD77" s="54">
        <f>IF('Fixed data'!$G$19=FALSE,BD64+BD76,BD64)</f>
        <v>0.25782057066528297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-2.2516953828170729</v>
      </c>
      <c r="F80" s="55">
        <f t="shared" ref="F80:BD80" si="10">F77*F78</f>
        <v>-3.5962026473523472E-3</v>
      </c>
      <c r="G80" s="55">
        <f t="shared" si="10"/>
        <v>5.6306960586240433E-4</v>
      </c>
      <c r="H80" s="55">
        <f t="shared" si="10"/>
        <v>4.4485949188183948E-3</v>
      </c>
      <c r="I80" s="55">
        <f t="shared" si="10"/>
        <v>8.0882515806033114E-3</v>
      </c>
      <c r="J80" s="55">
        <f t="shared" si="10"/>
        <v>2.3065758660580853E-2</v>
      </c>
      <c r="K80" s="55">
        <f t="shared" si="10"/>
        <v>3.6198750227118326E-2</v>
      </c>
      <c r="L80" s="55">
        <f t="shared" si="10"/>
        <v>4.7622655651361333E-2</v>
      </c>
      <c r="M80" s="55">
        <f t="shared" si="10"/>
        <v>5.7464913791316984E-2</v>
      </c>
      <c r="N80" s="55">
        <f t="shared" si="10"/>
        <v>6.5845390341480695E-2</v>
      </c>
      <c r="O80" s="55">
        <f t="shared" si="10"/>
        <v>7.2876775018153345E-2</v>
      </c>
      <c r="P80" s="55">
        <f t="shared" si="10"/>
        <v>7.8664959503321155E-2</v>
      </c>
      <c r="Q80" s="55">
        <f t="shared" si="10"/>
        <v>8.3309397029384349E-2</v>
      </c>
      <c r="R80" s="55">
        <f t="shared" si="10"/>
        <v>8.6903444448162948E-2</v>
      </c>
      <c r="S80" s="55">
        <f t="shared" si="10"/>
        <v>8.9534687590414247E-2</v>
      </c>
      <c r="T80" s="55">
        <f t="shared" si="10"/>
        <v>9.0081341951352686E-2</v>
      </c>
      <c r="U80" s="55">
        <f t="shared" si="10"/>
        <v>9.1363407197570398E-2</v>
      </c>
      <c r="V80" s="55">
        <f t="shared" si="10"/>
        <v>9.1868180756484105E-2</v>
      </c>
      <c r="W80" s="55">
        <f t="shared" si="10"/>
        <v>9.1666636470067564E-2</v>
      </c>
      <c r="X80" s="55">
        <f t="shared" si="10"/>
        <v>9.0825164974120631E-2</v>
      </c>
      <c r="Y80" s="55">
        <f t="shared" si="10"/>
        <v>8.9405825233160915E-2</v>
      </c>
      <c r="Z80" s="55">
        <f t="shared" si="10"/>
        <v>8.6965893410284711E-2</v>
      </c>
      <c r="AA80" s="55">
        <f t="shared" si="10"/>
        <v>8.4613118938701423E-2</v>
      </c>
      <c r="AB80" s="55">
        <f t="shared" si="10"/>
        <v>8.1842031335301976E-2</v>
      </c>
      <c r="AC80" s="55">
        <f t="shared" si="10"/>
        <v>7.8699776674109642E-2</v>
      </c>
      <c r="AD80" s="55">
        <f t="shared" si="10"/>
        <v>7.5230244164466123E-2</v>
      </c>
      <c r="AE80" s="55">
        <f t="shared" si="10"/>
        <v>7.1474250992329541E-2</v>
      </c>
      <c r="AF80" s="55">
        <f t="shared" si="10"/>
        <v>6.7469717759549047E-2</v>
      </c>
      <c r="AG80" s="55">
        <f t="shared" si="10"/>
        <v>6.3251834966764342E-2</v>
      </c>
      <c r="AH80" s="55">
        <f t="shared" si="10"/>
        <v>5.8853220965474323E-2</v>
      </c>
      <c r="AI80" s="55">
        <f t="shared" si="10"/>
        <v>6.2953748059772593E-2</v>
      </c>
      <c r="AJ80" s="55">
        <f t="shared" si="10"/>
        <v>5.7839760545279326E-2</v>
      </c>
      <c r="AK80" s="55">
        <f t="shared" si="10"/>
        <v>5.2558781391291942E-2</v>
      </c>
      <c r="AL80" s="55">
        <f t="shared" si="10"/>
        <v>4.7136861731177447E-2</v>
      </c>
      <c r="AM80" s="55">
        <f t="shared" si="10"/>
        <v>4.1598327741517817E-2</v>
      </c>
      <c r="AN80" s="55">
        <f t="shared" si="10"/>
        <v>4.1875051137731253E-2</v>
      </c>
      <c r="AO80" s="55">
        <f t="shared" si="10"/>
        <v>4.2082349827911911E-2</v>
      </c>
      <c r="AP80" s="55">
        <f t="shared" si="10"/>
        <v>4.22420487395299E-2</v>
      </c>
      <c r="AQ80" s="55">
        <f t="shared" si="10"/>
        <v>4.2356744816212329E-2</v>
      </c>
      <c r="AR80" s="55">
        <f t="shared" si="10"/>
        <v>4.2428924103937726E-2</v>
      </c>
      <c r="AS80" s="55">
        <f t="shared" si="10"/>
        <v>4.2476972568052766E-2</v>
      </c>
      <c r="AT80" s="55">
        <f t="shared" si="10"/>
        <v>4.2455147396140917E-2</v>
      </c>
      <c r="AU80" s="55">
        <f t="shared" si="10"/>
        <v>4.2413646552963362E-2</v>
      </c>
      <c r="AV80" s="55">
        <f t="shared" si="10"/>
        <v>4.2338546991199565E-2</v>
      </c>
      <c r="AW80" s="55">
        <f t="shared" si="10"/>
        <v>4.2217619503151567E-2</v>
      </c>
      <c r="AX80" s="55">
        <f t="shared" si="10"/>
        <v>4.2054011608422981E-2</v>
      </c>
      <c r="AY80" s="55">
        <f t="shared" si="10"/>
        <v>6.3995932189036736E-2</v>
      </c>
      <c r="AZ80" s="55">
        <f t="shared" si="10"/>
        <v>6.2197046989541725E-2</v>
      </c>
      <c r="BA80" s="55">
        <f t="shared" si="10"/>
        <v>6.0436025419342981E-2</v>
      </c>
      <c r="BB80" s="55">
        <f t="shared" si="10"/>
        <v>5.872482361608522E-2</v>
      </c>
      <c r="BC80" s="55">
        <f t="shared" si="10"/>
        <v>5.7062033395977541E-2</v>
      </c>
      <c r="BD80" s="55">
        <f t="shared" si="10"/>
        <v>5.543472286189613E-2</v>
      </c>
    </row>
    <row r="81" spans="1:56" x14ac:dyDescent="0.3">
      <c r="A81" s="75"/>
      <c r="B81" s="15" t="s">
        <v>18</v>
      </c>
      <c r="C81" s="15"/>
      <c r="D81" s="14" t="s">
        <v>39</v>
      </c>
      <c r="E81" s="56">
        <f>+E80</f>
        <v>-2.2516953828170729</v>
      </c>
      <c r="F81" s="56">
        <f t="shared" ref="F81:BD81" si="11">+E81+F80</f>
        <v>-2.2552915854644251</v>
      </c>
      <c r="G81" s="56">
        <f t="shared" si="11"/>
        <v>-2.2547285158585626</v>
      </c>
      <c r="H81" s="56">
        <f t="shared" si="11"/>
        <v>-2.2502799209397444</v>
      </c>
      <c r="I81" s="56">
        <f t="shared" si="11"/>
        <v>-2.242191669359141</v>
      </c>
      <c r="J81" s="56">
        <f t="shared" si="11"/>
        <v>-2.2191259106985601</v>
      </c>
      <c r="K81" s="56">
        <f t="shared" si="11"/>
        <v>-2.1829271604714418</v>
      </c>
      <c r="L81" s="56">
        <f t="shared" si="11"/>
        <v>-2.1353045048200805</v>
      </c>
      <c r="M81" s="56">
        <f t="shared" si="11"/>
        <v>-2.0778395910287637</v>
      </c>
      <c r="N81" s="56">
        <f t="shared" si="11"/>
        <v>-2.0119942006872829</v>
      </c>
      <c r="O81" s="56">
        <f t="shared" si="11"/>
        <v>-1.9391174256691295</v>
      </c>
      <c r="P81" s="56">
        <f t="shared" si="11"/>
        <v>-1.8604524661658084</v>
      </c>
      <c r="Q81" s="56">
        <f t="shared" si="11"/>
        <v>-1.7771430691364241</v>
      </c>
      <c r="R81" s="56">
        <f t="shared" si="11"/>
        <v>-1.6902396246882612</v>
      </c>
      <c r="S81" s="56">
        <f t="shared" si="11"/>
        <v>-1.600704937097847</v>
      </c>
      <c r="T81" s="56">
        <f t="shared" si="11"/>
        <v>-1.5106235951464944</v>
      </c>
      <c r="U81" s="56">
        <f t="shared" si="11"/>
        <v>-1.4192601879489239</v>
      </c>
      <c r="V81" s="56">
        <f t="shared" si="11"/>
        <v>-1.3273920071924399</v>
      </c>
      <c r="W81" s="56">
        <f t="shared" si="11"/>
        <v>-1.2357253707223723</v>
      </c>
      <c r="X81" s="56">
        <f t="shared" si="11"/>
        <v>-1.1449002057482516</v>
      </c>
      <c r="Y81" s="56">
        <f t="shared" si="11"/>
        <v>-1.0554943805150907</v>
      </c>
      <c r="Z81" s="56">
        <f t="shared" si="11"/>
        <v>-0.96852848710480599</v>
      </c>
      <c r="AA81" s="56">
        <f t="shared" si="11"/>
        <v>-0.88391536816610461</v>
      </c>
      <c r="AB81" s="56">
        <f t="shared" si="11"/>
        <v>-0.80207333683080262</v>
      </c>
      <c r="AC81" s="56">
        <f t="shared" si="11"/>
        <v>-0.72337356015669296</v>
      </c>
      <c r="AD81" s="56">
        <f t="shared" si="11"/>
        <v>-0.64814331599222685</v>
      </c>
      <c r="AE81" s="56">
        <f t="shared" si="11"/>
        <v>-0.57666906499989734</v>
      </c>
      <c r="AF81" s="56">
        <f t="shared" si="11"/>
        <v>-0.50919934724034832</v>
      </c>
      <c r="AG81" s="56">
        <f t="shared" si="11"/>
        <v>-0.44594751227358398</v>
      </c>
      <c r="AH81" s="56">
        <f t="shared" si="11"/>
        <v>-0.38709429130810968</v>
      </c>
      <c r="AI81" s="56">
        <f t="shared" si="11"/>
        <v>-0.32414054324833708</v>
      </c>
      <c r="AJ81" s="56">
        <f t="shared" si="11"/>
        <v>-0.26630078270305774</v>
      </c>
      <c r="AK81" s="56">
        <f t="shared" si="11"/>
        <v>-0.21374200131176579</v>
      </c>
      <c r="AL81" s="56">
        <f t="shared" si="11"/>
        <v>-0.16660513958058834</v>
      </c>
      <c r="AM81" s="56">
        <f t="shared" si="11"/>
        <v>-0.12500681183907053</v>
      </c>
      <c r="AN81" s="56">
        <f t="shared" si="11"/>
        <v>-8.3131760701339277E-2</v>
      </c>
      <c r="AO81" s="56">
        <f t="shared" si="11"/>
        <v>-4.1049410873427367E-2</v>
      </c>
      <c r="AP81" s="56">
        <f t="shared" si="11"/>
        <v>1.1926378661025333E-3</v>
      </c>
      <c r="AQ81" s="56">
        <f t="shared" si="11"/>
        <v>4.3549382682314862E-2</v>
      </c>
      <c r="AR81" s="56">
        <f t="shared" si="11"/>
        <v>8.5978306786252595E-2</v>
      </c>
      <c r="AS81" s="56">
        <f t="shared" si="11"/>
        <v>0.12845527935430537</v>
      </c>
      <c r="AT81" s="56">
        <f t="shared" si="11"/>
        <v>0.17091042675044629</v>
      </c>
      <c r="AU81" s="56">
        <f t="shared" si="11"/>
        <v>0.21332407330340966</v>
      </c>
      <c r="AV81" s="56">
        <f t="shared" si="11"/>
        <v>0.25566262029460923</v>
      </c>
      <c r="AW81" s="56">
        <f t="shared" si="11"/>
        <v>0.29788023979776079</v>
      </c>
      <c r="AX81" s="56">
        <f t="shared" si="11"/>
        <v>0.33993425140618377</v>
      </c>
      <c r="AY81" s="56">
        <f t="shared" si="11"/>
        <v>0.40393018359522048</v>
      </c>
      <c r="AZ81" s="56">
        <f t="shared" si="11"/>
        <v>0.46612723058476219</v>
      </c>
      <c r="BA81" s="56">
        <f t="shared" si="11"/>
        <v>0.52656325600410514</v>
      </c>
      <c r="BB81" s="56">
        <f t="shared" si="11"/>
        <v>0.58528807962019036</v>
      </c>
      <c r="BC81" s="56">
        <f t="shared" si="11"/>
        <v>0.64235011301616796</v>
      </c>
      <c r="BD81" s="56">
        <f t="shared" si="11"/>
        <v>0.69778483587806406</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2" t="s">
        <v>298</v>
      </c>
      <c r="B86" s="4" t="s">
        <v>210</v>
      </c>
      <c r="D86" s="4" t="s">
        <v>86</v>
      </c>
      <c r="E86" s="44">
        <v>4978</v>
      </c>
      <c r="F86" s="44">
        <v>4978</v>
      </c>
      <c r="G86" s="44">
        <v>4978</v>
      </c>
      <c r="H86" s="44">
        <v>4978</v>
      </c>
      <c r="I86" s="44">
        <v>4978</v>
      </c>
      <c r="J86" s="44">
        <v>4978</v>
      </c>
      <c r="K86" s="44">
        <v>4978</v>
      </c>
      <c r="L86" s="44">
        <v>4978</v>
      </c>
      <c r="M86" s="44">
        <v>4978</v>
      </c>
      <c r="N86" s="44">
        <v>4978</v>
      </c>
      <c r="O86" s="44">
        <v>4978</v>
      </c>
      <c r="P86" s="44">
        <v>4978</v>
      </c>
      <c r="Q86" s="44">
        <v>4978</v>
      </c>
      <c r="R86" s="44">
        <v>4978</v>
      </c>
      <c r="S86" s="44">
        <v>4978</v>
      </c>
      <c r="T86" s="44">
        <v>4978</v>
      </c>
      <c r="U86" s="44">
        <v>4978</v>
      </c>
      <c r="V86" s="44">
        <v>4978</v>
      </c>
      <c r="W86" s="44">
        <v>4978</v>
      </c>
      <c r="X86" s="44">
        <v>4978</v>
      </c>
      <c r="Y86" s="44">
        <v>4978</v>
      </c>
      <c r="Z86" s="44">
        <v>4978</v>
      </c>
      <c r="AA86" s="44">
        <v>4978</v>
      </c>
      <c r="AB86" s="44">
        <v>4978</v>
      </c>
      <c r="AC86" s="44">
        <v>4978</v>
      </c>
      <c r="AD86" s="44">
        <v>4978</v>
      </c>
      <c r="AE86" s="44">
        <v>4978</v>
      </c>
      <c r="AF86" s="44">
        <v>4978</v>
      </c>
      <c r="AG86" s="44">
        <v>4978</v>
      </c>
      <c r="AH86" s="44">
        <v>4978</v>
      </c>
      <c r="AI86" s="44">
        <v>4978</v>
      </c>
      <c r="AJ86" s="44">
        <v>4978</v>
      </c>
      <c r="AK86" s="44">
        <v>4978</v>
      </c>
      <c r="AL86" s="44">
        <v>4978</v>
      </c>
      <c r="AM86" s="44">
        <v>4978</v>
      </c>
      <c r="AN86" s="44">
        <v>4978</v>
      </c>
      <c r="AO86" s="44">
        <v>4978</v>
      </c>
      <c r="AP86" s="44">
        <v>4978</v>
      </c>
      <c r="AQ86" s="44">
        <v>4978</v>
      </c>
      <c r="AR86" s="44">
        <v>4978</v>
      </c>
      <c r="AS86" s="44">
        <v>4978</v>
      </c>
      <c r="AT86" s="44">
        <v>4978</v>
      </c>
      <c r="AU86" s="44">
        <v>4978</v>
      </c>
      <c r="AV86" s="44">
        <v>4978</v>
      </c>
      <c r="AW86" s="44">
        <v>4978</v>
      </c>
      <c r="AX86" s="44">
        <v>4978</v>
      </c>
      <c r="AY86" s="44">
        <v>4978</v>
      </c>
      <c r="AZ86" s="44">
        <v>4978</v>
      </c>
      <c r="BA86" s="44">
        <v>4978</v>
      </c>
      <c r="BB86" s="44">
        <v>4978</v>
      </c>
      <c r="BC86" s="44">
        <v>4978</v>
      </c>
      <c r="BD86" s="44">
        <v>4978</v>
      </c>
    </row>
    <row r="87" spans="1:56" x14ac:dyDescent="0.3">
      <c r="A87" s="182"/>
      <c r="B87" s="4" t="s">
        <v>211</v>
      </c>
      <c r="D87" s="4" t="s">
        <v>88</v>
      </c>
      <c r="E87" s="35">
        <f>E86*'Fixed data'!H$12</f>
        <v>2503.1723660000002</v>
      </c>
      <c r="F87" s="35">
        <f>F86*'Fixed data'!I$12</f>
        <v>2431.0137670000004</v>
      </c>
      <c r="G87" s="35">
        <f>G86*'Fixed data'!J$12</f>
        <v>2358.8551680000005</v>
      </c>
      <c r="H87" s="35">
        <f>H86*'Fixed data'!K$12</f>
        <v>2286.6965690000006</v>
      </c>
      <c r="I87" s="35">
        <f>I86*'Fixed data'!L$12</f>
        <v>2214.5379700000008</v>
      </c>
      <c r="J87" s="35">
        <f>J86*'Fixed data'!M$12</f>
        <v>2142.3793710000004</v>
      </c>
      <c r="K87" s="35">
        <f>K86*'Fixed data'!N$12</f>
        <v>2070.2207720000006</v>
      </c>
      <c r="L87" s="35">
        <f>L86*'Fixed data'!O$12</f>
        <v>1998.0621730000007</v>
      </c>
      <c r="M87" s="35">
        <f>M86*'Fixed data'!P$12</f>
        <v>1925.9035740000006</v>
      </c>
      <c r="N87" s="35">
        <f>N86*'Fixed data'!Q$12</f>
        <v>1853.7449750000007</v>
      </c>
      <c r="O87" s="35">
        <f>O86*'Fixed data'!R$12</f>
        <v>1781.5863760000009</v>
      </c>
      <c r="P87" s="35">
        <f>P86*'Fixed data'!S$12</f>
        <v>1709.4277770000008</v>
      </c>
      <c r="Q87" s="35">
        <f>Q86*'Fixed data'!T$12</f>
        <v>1637.2691780000009</v>
      </c>
      <c r="R87" s="35">
        <f>R86*'Fixed data'!U$12</f>
        <v>1565.1105790000008</v>
      </c>
      <c r="S87" s="35">
        <f>S86*'Fixed data'!V$12</f>
        <v>1492.951980000001</v>
      </c>
      <c r="T87" s="35">
        <f>T86*'Fixed data'!W$12</f>
        <v>1420.7933810000009</v>
      </c>
      <c r="U87" s="35">
        <f>U86*'Fixed data'!X$12</f>
        <v>1348.634782000001</v>
      </c>
      <c r="V87" s="35">
        <f>V86*'Fixed data'!Y$12</f>
        <v>1276.4761830000009</v>
      </c>
      <c r="W87" s="35">
        <f>W86*'Fixed data'!Z$12</f>
        <v>1204.317584000001</v>
      </c>
      <c r="X87" s="35">
        <f>X86*'Fixed data'!AA$12</f>
        <v>1132.1589850000012</v>
      </c>
      <c r="Y87" s="35">
        <f>Y86*'Fixed data'!AB$12</f>
        <v>1060.0003860000011</v>
      </c>
      <c r="Z87" s="35">
        <f>Z86*'Fixed data'!AC$12</f>
        <v>987.8417870000012</v>
      </c>
      <c r="AA87" s="35">
        <f>AA86*'Fixed data'!AD$12</f>
        <v>915.68318800000122</v>
      </c>
      <c r="AB87" s="35">
        <f>AB86*'Fixed data'!AE$12</f>
        <v>843.52458900000124</v>
      </c>
      <c r="AC87" s="35">
        <f>AC86*'Fixed data'!AF$12</f>
        <v>771.36599000000126</v>
      </c>
      <c r="AD87" s="35">
        <f>AD86*'Fixed data'!AG$12</f>
        <v>699.20739100000128</v>
      </c>
      <c r="AE87" s="35">
        <f>AE86*'Fixed data'!AH$12</f>
        <v>627.0487920000013</v>
      </c>
      <c r="AF87" s="35">
        <f>AF86*'Fixed data'!AI$12</f>
        <v>554.89019300000132</v>
      </c>
      <c r="AG87" s="35">
        <f>AG86*'Fixed data'!AJ$12</f>
        <v>482.73159400000128</v>
      </c>
      <c r="AH87" s="35">
        <f>AH86*'Fixed data'!AK$12</f>
        <v>410.57299500000124</v>
      </c>
      <c r="AI87" s="35">
        <f>AI86*'Fixed data'!AL$12</f>
        <v>338.4143960000012</v>
      </c>
      <c r="AJ87" s="35">
        <f>AJ86*'Fixed data'!AM$12</f>
        <v>266.25579700000122</v>
      </c>
      <c r="AK87" s="35">
        <f>AK86*'Fixed data'!AN$12</f>
        <v>194.09719800000119</v>
      </c>
      <c r="AL87" s="35">
        <f>AL86*'Fixed data'!AO$12</f>
        <v>121.9385990000012</v>
      </c>
      <c r="AM87" s="35">
        <f>AM86*'Fixed data'!AP$12</f>
        <v>49.78</v>
      </c>
      <c r="AN87" s="35">
        <f>AN86*'Fixed data'!AQ$12</f>
        <v>49.78</v>
      </c>
      <c r="AO87" s="35">
        <f>AO86*'Fixed data'!AR$12</f>
        <v>49.78</v>
      </c>
      <c r="AP87" s="35">
        <f>AP86*'Fixed data'!AS$12</f>
        <v>49.78</v>
      </c>
      <c r="AQ87" s="35">
        <f>AQ86*'Fixed data'!AT$12</f>
        <v>49.78</v>
      </c>
      <c r="AR87" s="35">
        <f>AR86*'Fixed data'!AU$12</f>
        <v>49.78</v>
      </c>
      <c r="AS87" s="35">
        <f>AS86*'Fixed data'!AV$12</f>
        <v>49.78</v>
      </c>
      <c r="AT87" s="35">
        <f>AT86*'Fixed data'!AW$12</f>
        <v>49.78</v>
      </c>
      <c r="AU87" s="35">
        <f>AU86*'Fixed data'!AX$12</f>
        <v>49.78</v>
      </c>
      <c r="AV87" s="35">
        <f>AV86*'Fixed data'!AY$12</f>
        <v>49.78</v>
      </c>
      <c r="AW87" s="35">
        <f>AW86*'Fixed data'!AZ$12</f>
        <v>49.78</v>
      </c>
      <c r="AX87" s="35">
        <f>AX86*'Fixed data'!BA$12</f>
        <v>49.78</v>
      </c>
      <c r="AY87" s="35">
        <f>AY86*'Fixed data'!BB$12</f>
        <v>49.78</v>
      </c>
      <c r="AZ87" s="35">
        <f>AZ86*'Fixed data'!BC$12</f>
        <v>49.78</v>
      </c>
      <c r="BA87" s="35">
        <f>BA86*'Fixed data'!BD$12</f>
        <v>49.78</v>
      </c>
      <c r="BB87" s="35">
        <f>BB86*'Fixed data'!BE$12</f>
        <v>49.78</v>
      </c>
      <c r="BC87" s="35">
        <f>BC86*'Fixed data'!BF$12</f>
        <v>49.78</v>
      </c>
      <c r="BD87" s="35">
        <f>BD86*'Fixed data'!BG$12</f>
        <v>49.78</v>
      </c>
    </row>
    <row r="88" spans="1:56" ht="12.75" customHeight="1" x14ac:dyDescent="0.3">
      <c r="A88" s="182"/>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2"/>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2"/>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2"/>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2"/>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2"/>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365</v>
      </c>
    </row>
    <row r="5" spans="1:4" x14ac:dyDescent="0.25">
      <c r="B5" t="s">
        <v>349</v>
      </c>
      <c r="C5" s="138">
        <v>351700</v>
      </c>
      <c r="D5" s="138">
        <f>SUM(C5*$C$9)</f>
        <v>13364600</v>
      </c>
    </row>
    <row r="6" spans="1:4" x14ac:dyDescent="0.25">
      <c r="B6" t="s">
        <v>350</v>
      </c>
      <c r="C6" s="138">
        <v>525000</v>
      </c>
      <c r="D6" s="138">
        <f t="shared" ref="D6:D7" si="0">SUM(C6*$C$9)</f>
        <v>19950000</v>
      </c>
    </row>
    <row r="7" spans="1:4" x14ac:dyDescent="0.25">
      <c r="B7" t="s">
        <v>347</v>
      </c>
      <c r="C7" s="138">
        <f>SUM(C6-C5)</f>
        <v>173300</v>
      </c>
      <c r="D7" s="138">
        <f t="shared" si="0"/>
        <v>6585400</v>
      </c>
    </row>
    <row r="8" spans="1:4" x14ac:dyDescent="0.25">
      <c r="B8" t="s">
        <v>348</v>
      </c>
      <c r="C8" s="139">
        <v>131</v>
      </c>
      <c r="D8">
        <f>SUM(C8*C9)</f>
        <v>4978</v>
      </c>
    </row>
    <row r="9" spans="1:4" x14ac:dyDescent="0.25">
      <c r="B9" t="s">
        <v>351</v>
      </c>
      <c r="C9" s="139">
        <v>38</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6" activePane="bottomRight" state="frozen"/>
      <selection activeCell="E44" sqref="E44"/>
      <selection pane="topRight" activeCell="E44" sqref="E44"/>
      <selection pane="bottomLeft" activeCell="E44" sqref="E44"/>
      <selection pane="bottomRight" activeCell="E21" sqref="E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-5.2172565417218362</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-4.4016123861778684</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-3.8851247492521792</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-2.6930754860589894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46"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9"/>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3" t="s">
        <v>195</v>
      </c>
      <c r="C18" s="129"/>
      <c r="D18" s="124" t="s">
        <v>39</v>
      </c>
      <c r="E18" s="59">
        <f t="shared" ref="E18:AW18" si="0">SUM(E13:E17)</f>
        <v>0</v>
      </c>
      <c r="F18" s="59">
        <f t="shared" si="0"/>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159</v>
      </c>
      <c r="C20" s="8"/>
      <c r="D20" s="9" t="s">
        <v>39</v>
      </c>
      <c r="E20" s="34">
        <v>-17.100000000000001</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320</v>
      </c>
      <c r="C25" s="8"/>
      <c r="D25" s="9" t="s">
        <v>39</v>
      </c>
      <c r="E25" s="68">
        <f t="shared" ref="E25:AJ25" si="1">SUM(E19:E24)</f>
        <v>-17.100000000000001</v>
      </c>
      <c r="F25" s="68">
        <f t="shared" si="1"/>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ref="AK25:BP25" si="2">SUM(AK19:AK24)</f>
        <v>0</v>
      </c>
      <c r="AL25" s="68">
        <f t="shared" si="2"/>
        <v>0</v>
      </c>
      <c r="AM25" s="68">
        <f t="shared" si="2"/>
        <v>0</v>
      </c>
      <c r="AN25" s="68">
        <f t="shared" si="2"/>
        <v>0</v>
      </c>
      <c r="AO25" s="68">
        <f t="shared" si="2"/>
        <v>0</v>
      </c>
      <c r="AP25" s="68">
        <f t="shared" si="2"/>
        <v>0</v>
      </c>
      <c r="AQ25" s="68">
        <f t="shared" si="2"/>
        <v>0</v>
      </c>
      <c r="AR25" s="68">
        <f t="shared" si="2"/>
        <v>0</v>
      </c>
      <c r="AS25" s="68">
        <f t="shared" si="2"/>
        <v>0</v>
      </c>
      <c r="AT25" s="68">
        <f t="shared" si="2"/>
        <v>0</v>
      </c>
      <c r="AU25" s="68">
        <f t="shared" si="2"/>
        <v>0</v>
      </c>
      <c r="AV25" s="68">
        <f t="shared" si="2"/>
        <v>0</v>
      </c>
      <c r="AW25" s="68">
        <f t="shared" si="2"/>
        <v>0</v>
      </c>
      <c r="AX25" s="68">
        <f t="shared" si="2"/>
        <v>0</v>
      </c>
      <c r="AY25" s="68">
        <f t="shared" si="2"/>
        <v>0</v>
      </c>
      <c r="AZ25" s="68">
        <f t="shared" si="2"/>
        <v>0</v>
      </c>
      <c r="BA25" s="68">
        <f t="shared" si="2"/>
        <v>0</v>
      </c>
      <c r="BB25" s="68">
        <f t="shared" si="2"/>
        <v>0</v>
      </c>
      <c r="BC25" s="68">
        <f t="shared" si="2"/>
        <v>0</v>
      </c>
      <c r="BD25" s="68">
        <f t="shared" si="2"/>
        <v>0</v>
      </c>
    </row>
    <row r="26" spans="1:56" ht="15.75" thickBot="1" x14ac:dyDescent="0.35">
      <c r="A26" s="147"/>
      <c r="B26" s="57" t="s">
        <v>94</v>
      </c>
      <c r="C26" s="58" t="s">
        <v>92</v>
      </c>
      <c r="D26" s="57" t="s">
        <v>39</v>
      </c>
      <c r="E26" s="59">
        <f t="shared" ref="E26:AJ26" si="3">E18+E25</f>
        <v>-17.100000000000001</v>
      </c>
      <c r="F26" s="59">
        <f t="shared" si="3"/>
        <v>0</v>
      </c>
      <c r="G26" s="59">
        <f t="shared" si="3"/>
        <v>0</v>
      </c>
      <c r="H26" s="59">
        <f t="shared" si="3"/>
        <v>0</v>
      </c>
      <c r="I26" s="59">
        <f t="shared" si="3"/>
        <v>0</v>
      </c>
      <c r="J26" s="59">
        <f t="shared" si="3"/>
        <v>0</v>
      </c>
      <c r="K26" s="59">
        <f t="shared" si="3"/>
        <v>0</v>
      </c>
      <c r="L26" s="59">
        <f t="shared" si="3"/>
        <v>0</v>
      </c>
      <c r="M26" s="59">
        <f t="shared" si="3"/>
        <v>0</v>
      </c>
      <c r="N26" s="59">
        <f t="shared" si="3"/>
        <v>0</v>
      </c>
      <c r="O26" s="59">
        <f t="shared" si="3"/>
        <v>0</v>
      </c>
      <c r="P26" s="59">
        <f t="shared" si="3"/>
        <v>0</v>
      </c>
      <c r="Q26" s="59">
        <f t="shared" si="3"/>
        <v>0</v>
      </c>
      <c r="R26" s="59">
        <f t="shared" si="3"/>
        <v>0</v>
      </c>
      <c r="S26" s="59">
        <f t="shared" si="3"/>
        <v>0</v>
      </c>
      <c r="T26" s="59">
        <f t="shared" si="3"/>
        <v>0</v>
      </c>
      <c r="U26" s="59">
        <f t="shared" si="3"/>
        <v>0</v>
      </c>
      <c r="V26" s="59">
        <f t="shared" si="3"/>
        <v>0</v>
      </c>
      <c r="W26" s="59">
        <f t="shared" si="3"/>
        <v>0</v>
      </c>
      <c r="X26" s="59">
        <f t="shared" si="3"/>
        <v>0</v>
      </c>
      <c r="Y26" s="59">
        <f t="shared" si="3"/>
        <v>0</v>
      </c>
      <c r="Z26" s="59">
        <f t="shared" si="3"/>
        <v>0</v>
      </c>
      <c r="AA26" s="59">
        <f t="shared" si="3"/>
        <v>0</v>
      </c>
      <c r="AB26" s="59">
        <f t="shared" si="3"/>
        <v>0</v>
      </c>
      <c r="AC26" s="59">
        <f t="shared" si="3"/>
        <v>0</v>
      </c>
      <c r="AD26" s="59">
        <f t="shared" si="3"/>
        <v>0</v>
      </c>
      <c r="AE26" s="59">
        <f t="shared" si="3"/>
        <v>0</v>
      </c>
      <c r="AF26" s="59">
        <f t="shared" si="3"/>
        <v>0</v>
      </c>
      <c r="AG26" s="59">
        <f t="shared" si="3"/>
        <v>0</v>
      </c>
      <c r="AH26" s="59">
        <f t="shared" si="3"/>
        <v>0</v>
      </c>
      <c r="AI26" s="59">
        <f t="shared" si="3"/>
        <v>0</v>
      </c>
      <c r="AJ26" s="59">
        <f t="shared" si="3"/>
        <v>0</v>
      </c>
      <c r="AK26" s="59">
        <f t="shared" ref="AK26:BP26" si="4">AK18+AK25</f>
        <v>0</v>
      </c>
      <c r="AL26" s="59">
        <f t="shared" si="4"/>
        <v>0</v>
      </c>
      <c r="AM26" s="59">
        <f t="shared" si="4"/>
        <v>0</v>
      </c>
      <c r="AN26" s="59">
        <f t="shared" si="4"/>
        <v>0</v>
      </c>
      <c r="AO26" s="59">
        <f t="shared" si="4"/>
        <v>0</v>
      </c>
      <c r="AP26" s="59">
        <f t="shared" si="4"/>
        <v>0</v>
      </c>
      <c r="AQ26" s="59">
        <f t="shared" si="4"/>
        <v>0</v>
      </c>
      <c r="AR26" s="59">
        <f t="shared" si="4"/>
        <v>0</v>
      </c>
      <c r="AS26" s="59">
        <f t="shared" si="4"/>
        <v>0</v>
      </c>
      <c r="AT26" s="59">
        <f t="shared" si="4"/>
        <v>0</v>
      </c>
      <c r="AU26" s="59">
        <f t="shared" si="4"/>
        <v>0</v>
      </c>
      <c r="AV26" s="59">
        <f t="shared" si="4"/>
        <v>0</v>
      </c>
      <c r="AW26" s="59">
        <f t="shared" si="4"/>
        <v>0</v>
      </c>
      <c r="AX26" s="59">
        <f t="shared" si="4"/>
        <v>0</v>
      </c>
      <c r="AY26" s="59">
        <f t="shared" si="4"/>
        <v>0</v>
      </c>
      <c r="AZ26" s="59">
        <f t="shared" si="4"/>
        <v>0</v>
      </c>
      <c r="BA26" s="59">
        <f t="shared" si="4"/>
        <v>0</v>
      </c>
      <c r="BB26" s="59">
        <f t="shared" si="4"/>
        <v>0</v>
      </c>
      <c r="BC26" s="59">
        <f t="shared" si="4"/>
        <v>0</v>
      </c>
      <c r="BD26" s="59">
        <f t="shared" si="4"/>
        <v>0</v>
      </c>
    </row>
    <row r="27" spans="1:56" x14ac:dyDescent="0.3">
      <c r="A27" s="148"/>
      <c r="B27" s="9" t="s">
        <v>13</v>
      </c>
      <c r="C27" s="8" t="s">
        <v>40</v>
      </c>
      <c r="D27" s="9" t="s">
        <v>41</v>
      </c>
      <c r="E27" s="10">
        <v>0.62</v>
      </c>
      <c r="F27" s="10">
        <v>0.62</v>
      </c>
      <c r="G27" s="10">
        <v>0.62</v>
      </c>
      <c r="H27" s="10">
        <v>0.62</v>
      </c>
      <c r="I27" s="10">
        <v>0.62</v>
      </c>
      <c r="J27" s="10">
        <v>0.62</v>
      </c>
      <c r="K27" s="10">
        <v>0.62</v>
      </c>
      <c r="L27" s="10">
        <v>0.62</v>
      </c>
      <c r="M27" s="10">
        <v>0.62</v>
      </c>
      <c r="N27" s="10">
        <v>0.62</v>
      </c>
      <c r="O27" s="10">
        <v>0.62</v>
      </c>
      <c r="P27" s="10">
        <v>0.62</v>
      </c>
      <c r="Q27" s="10">
        <v>0.62</v>
      </c>
      <c r="R27" s="10">
        <v>0.62</v>
      </c>
      <c r="S27" s="10">
        <v>0.62</v>
      </c>
      <c r="T27" s="10">
        <v>0.62</v>
      </c>
      <c r="U27" s="10">
        <v>0.62</v>
      </c>
      <c r="V27" s="10">
        <v>0.62</v>
      </c>
      <c r="W27" s="10">
        <v>0.62</v>
      </c>
      <c r="X27" s="10">
        <v>0.62</v>
      </c>
      <c r="Y27" s="10">
        <v>0.62</v>
      </c>
      <c r="Z27" s="10">
        <v>0.62</v>
      </c>
      <c r="AA27" s="10">
        <v>0.62</v>
      </c>
      <c r="AB27" s="10">
        <v>0.62</v>
      </c>
      <c r="AC27" s="10">
        <v>0.62</v>
      </c>
      <c r="AD27" s="10">
        <v>0.62</v>
      </c>
      <c r="AE27" s="10">
        <v>0.62</v>
      </c>
      <c r="AF27" s="10">
        <v>0.62</v>
      </c>
      <c r="AG27" s="10">
        <v>0.62</v>
      </c>
      <c r="AH27" s="10">
        <v>0.62</v>
      </c>
      <c r="AI27" s="10">
        <v>0.62</v>
      </c>
      <c r="AJ27" s="10">
        <v>0.62</v>
      </c>
      <c r="AK27" s="10">
        <v>0.62</v>
      </c>
      <c r="AL27" s="10">
        <v>0.62</v>
      </c>
      <c r="AM27" s="10">
        <v>0.62</v>
      </c>
      <c r="AN27" s="10">
        <v>0.62</v>
      </c>
      <c r="AO27" s="10">
        <v>0.62</v>
      </c>
      <c r="AP27" s="10">
        <v>0.62</v>
      </c>
      <c r="AQ27" s="10">
        <v>0.62</v>
      </c>
      <c r="AR27" s="10">
        <v>0.62</v>
      </c>
      <c r="AS27" s="10">
        <v>0.62</v>
      </c>
      <c r="AT27" s="10">
        <v>0.62</v>
      </c>
      <c r="AU27" s="10">
        <v>0.62</v>
      </c>
      <c r="AV27" s="10">
        <v>0.62</v>
      </c>
      <c r="AW27" s="10">
        <v>0.62</v>
      </c>
      <c r="AX27" s="10">
        <v>0.62</v>
      </c>
      <c r="AY27" s="10">
        <v>0.62</v>
      </c>
      <c r="AZ27" s="10">
        <v>0.62</v>
      </c>
      <c r="BA27" s="10">
        <v>0.62</v>
      </c>
      <c r="BB27" s="10">
        <v>0.62</v>
      </c>
      <c r="BC27" s="10">
        <v>0.62</v>
      </c>
      <c r="BD27" s="10">
        <v>0.62</v>
      </c>
    </row>
    <row r="28" spans="1:56" x14ac:dyDescent="0.3">
      <c r="A28" s="148"/>
      <c r="B28" s="9" t="s">
        <v>12</v>
      </c>
      <c r="C28" s="9" t="s">
        <v>42</v>
      </c>
      <c r="D28" s="9" t="s">
        <v>39</v>
      </c>
      <c r="E28" s="35">
        <f t="shared" ref="E28:AW28" si="5">E26*E27</f>
        <v>-10.602</v>
      </c>
      <c r="F28" s="35">
        <f t="shared" si="5"/>
        <v>0</v>
      </c>
      <c r="G28" s="35">
        <f t="shared" si="5"/>
        <v>0</v>
      </c>
      <c r="H28" s="35">
        <f t="shared" si="5"/>
        <v>0</v>
      </c>
      <c r="I28" s="35">
        <f t="shared" si="5"/>
        <v>0</v>
      </c>
      <c r="J28" s="35">
        <f t="shared" si="5"/>
        <v>0</v>
      </c>
      <c r="K28" s="35">
        <f t="shared" si="5"/>
        <v>0</v>
      </c>
      <c r="L28" s="35">
        <f t="shared" si="5"/>
        <v>0</v>
      </c>
      <c r="M28" s="35">
        <f t="shared" si="5"/>
        <v>0</v>
      </c>
      <c r="N28" s="35">
        <f t="shared" si="5"/>
        <v>0</v>
      </c>
      <c r="O28" s="35">
        <f t="shared" si="5"/>
        <v>0</v>
      </c>
      <c r="P28" s="35">
        <f t="shared" si="5"/>
        <v>0</v>
      </c>
      <c r="Q28" s="35">
        <f t="shared" si="5"/>
        <v>0</v>
      </c>
      <c r="R28" s="35">
        <f t="shared" si="5"/>
        <v>0</v>
      </c>
      <c r="S28" s="35">
        <f t="shared" si="5"/>
        <v>0</v>
      </c>
      <c r="T28" s="35">
        <f t="shared" si="5"/>
        <v>0</v>
      </c>
      <c r="U28" s="35">
        <f t="shared" si="5"/>
        <v>0</v>
      </c>
      <c r="V28" s="35">
        <f t="shared" si="5"/>
        <v>0</v>
      </c>
      <c r="W28" s="35">
        <f t="shared" si="5"/>
        <v>0</v>
      </c>
      <c r="X28" s="35">
        <f t="shared" si="5"/>
        <v>0</v>
      </c>
      <c r="Y28" s="35">
        <f t="shared" si="5"/>
        <v>0</v>
      </c>
      <c r="Z28" s="35">
        <f t="shared" si="5"/>
        <v>0</v>
      </c>
      <c r="AA28" s="35">
        <f t="shared" si="5"/>
        <v>0</v>
      </c>
      <c r="AB28" s="35">
        <f t="shared" si="5"/>
        <v>0</v>
      </c>
      <c r="AC28" s="35">
        <f t="shared" si="5"/>
        <v>0</v>
      </c>
      <c r="AD28" s="35">
        <f t="shared" si="5"/>
        <v>0</v>
      </c>
      <c r="AE28" s="35">
        <f t="shared" si="5"/>
        <v>0</v>
      </c>
      <c r="AF28" s="35">
        <f t="shared" si="5"/>
        <v>0</v>
      </c>
      <c r="AG28" s="35">
        <f t="shared" si="5"/>
        <v>0</v>
      </c>
      <c r="AH28" s="35">
        <f t="shared" si="5"/>
        <v>0</v>
      </c>
      <c r="AI28" s="35">
        <f t="shared" si="5"/>
        <v>0</v>
      </c>
      <c r="AJ28" s="35">
        <f t="shared" si="5"/>
        <v>0</v>
      </c>
      <c r="AK28" s="35">
        <f t="shared" si="5"/>
        <v>0</v>
      </c>
      <c r="AL28" s="35">
        <f t="shared" si="5"/>
        <v>0</v>
      </c>
      <c r="AM28" s="35">
        <f t="shared" si="5"/>
        <v>0</v>
      </c>
      <c r="AN28" s="35">
        <f t="shared" si="5"/>
        <v>0</v>
      </c>
      <c r="AO28" s="35">
        <f t="shared" si="5"/>
        <v>0</v>
      </c>
      <c r="AP28" s="35">
        <f t="shared" si="5"/>
        <v>0</v>
      </c>
      <c r="AQ28" s="35">
        <f t="shared" si="5"/>
        <v>0</v>
      </c>
      <c r="AR28" s="35">
        <f t="shared" si="5"/>
        <v>0</v>
      </c>
      <c r="AS28" s="35">
        <f t="shared" si="5"/>
        <v>0</v>
      </c>
      <c r="AT28" s="35">
        <f t="shared" si="5"/>
        <v>0</v>
      </c>
      <c r="AU28" s="35">
        <f t="shared" si="5"/>
        <v>0</v>
      </c>
      <c r="AV28" s="35">
        <f t="shared" si="5"/>
        <v>0</v>
      </c>
      <c r="AW28" s="35">
        <f t="shared" si="5"/>
        <v>0</v>
      </c>
      <c r="AX28" s="35"/>
      <c r="AY28" s="35"/>
      <c r="AZ28" s="35"/>
      <c r="BA28" s="35"/>
      <c r="BB28" s="35"/>
      <c r="BC28" s="35"/>
      <c r="BD28" s="35"/>
    </row>
    <row r="29" spans="1:56" x14ac:dyDescent="0.3">
      <c r="A29" s="148"/>
      <c r="B29" s="9" t="s">
        <v>91</v>
      </c>
      <c r="C29" s="11" t="s">
        <v>43</v>
      </c>
      <c r="D29" s="9" t="s">
        <v>39</v>
      </c>
      <c r="E29" s="35">
        <f t="shared" ref="E29:AW29" si="6">E26-E28</f>
        <v>-6.4980000000000011</v>
      </c>
      <c r="F29" s="35">
        <f t="shared" si="6"/>
        <v>0</v>
      </c>
      <c r="G29" s="35">
        <f t="shared" si="6"/>
        <v>0</v>
      </c>
      <c r="H29" s="35">
        <f t="shared" si="6"/>
        <v>0</v>
      </c>
      <c r="I29" s="35">
        <f t="shared" si="6"/>
        <v>0</v>
      </c>
      <c r="J29" s="35">
        <f t="shared" si="6"/>
        <v>0</v>
      </c>
      <c r="K29" s="35">
        <f t="shared" si="6"/>
        <v>0</v>
      </c>
      <c r="L29" s="35">
        <f t="shared" si="6"/>
        <v>0</v>
      </c>
      <c r="M29" s="35">
        <f t="shared" si="6"/>
        <v>0</v>
      </c>
      <c r="N29" s="35">
        <f t="shared" si="6"/>
        <v>0</v>
      </c>
      <c r="O29" s="35">
        <f t="shared" si="6"/>
        <v>0</v>
      </c>
      <c r="P29" s="35">
        <f t="shared" si="6"/>
        <v>0</v>
      </c>
      <c r="Q29" s="35">
        <f t="shared" si="6"/>
        <v>0</v>
      </c>
      <c r="R29" s="35">
        <f t="shared" si="6"/>
        <v>0</v>
      </c>
      <c r="S29" s="35">
        <f t="shared" si="6"/>
        <v>0</v>
      </c>
      <c r="T29" s="35">
        <f t="shared" si="6"/>
        <v>0</v>
      </c>
      <c r="U29" s="35">
        <f t="shared" si="6"/>
        <v>0</v>
      </c>
      <c r="V29" s="35">
        <f t="shared" si="6"/>
        <v>0</v>
      </c>
      <c r="W29" s="35">
        <f t="shared" si="6"/>
        <v>0</v>
      </c>
      <c r="X29" s="35">
        <f t="shared" si="6"/>
        <v>0</v>
      </c>
      <c r="Y29" s="35">
        <f t="shared" si="6"/>
        <v>0</v>
      </c>
      <c r="Z29" s="35">
        <f t="shared" si="6"/>
        <v>0</v>
      </c>
      <c r="AA29" s="35">
        <f t="shared" si="6"/>
        <v>0</v>
      </c>
      <c r="AB29" s="35">
        <f t="shared" si="6"/>
        <v>0</v>
      </c>
      <c r="AC29" s="35">
        <f t="shared" si="6"/>
        <v>0</v>
      </c>
      <c r="AD29" s="35">
        <f t="shared" si="6"/>
        <v>0</v>
      </c>
      <c r="AE29" s="35">
        <f t="shared" si="6"/>
        <v>0</v>
      </c>
      <c r="AF29" s="35">
        <f t="shared" si="6"/>
        <v>0</v>
      </c>
      <c r="AG29" s="35">
        <f t="shared" si="6"/>
        <v>0</v>
      </c>
      <c r="AH29" s="35">
        <f t="shared" si="6"/>
        <v>0</v>
      </c>
      <c r="AI29" s="35">
        <f t="shared" si="6"/>
        <v>0</v>
      </c>
      <c r="AJ29" s="35">
        <f t="shared" si="6"/>
        <v>0</v>
      </c>
      <c r="AK29" s="35">
        <f t="shared" si="6"/>
        <v>0</v>
      </c>
      <c r="AL29" s="35">
        <f t="shared" si="6"/>
        <v>0</v>
      </c>
      <c r="AM29" s="35">
        <f t="shared" si="6"/>
        <v>0</v>
      </c>
      <c r="AN29" s="35">
        <f t="shared" si="6"/>
        <v>0</v>
      </c>
      <c r="AO29" s="35">
        <f t="shared" si="6"/>
        <v>0</v>
      </c>
      <c r="AP29" s="35">
        <f t="shared" si="6"/>
        <v>0</v>
      </c>
      <c r="AQ29" s="35">
        <f t="shared" si="6"/>
        <v>0</v>
      </c>
      <c r="AR29" s="35">
        <f t="shared" si="6"/>
        <v>0</v>
      </c>
      <c r="AS29" s="35">
        <f t="shared" si="6"/>
        <v>0</v>
      </c>
      <c r="AT29" s="35">
        <f t="shared" si="6"/>
        <v>0</v>
      </c>
      <c r="AU29" s="35">
        <f t="shared" si="6"/>
        <v>0</v>
      </c>
      <c r="AV29" s="35">
        <f t="shared" si="6"/>
        <v>0</v>
      </c>
      <c r="AW29" s="35">
        <f t="shared" si="6"/>
        <v>0</v>
      </c>
      <c r="AX29" s="35"/>
      <c r="AY29" s="35"/>
      <c r="AZ29" s="35"/>
      <c r="BA29" s="35"/>
      <c r="BB29" s="35"/>
      <c r="BC29" s="35"/>
      <c r="BD29" s="35"/>
    </row>
    <row r="30" spans="1:56" ht="16.5" hidden="1" customHeight="1" outlineLevel="1" x14ac:dyDescent="0.35">
      <c r="A30" s="148"/>
      <c r="B30" s="9" t="s">
        <v>1</v>
      </c>
      <c r="C30" s="11" t="s">
        <v>51</v>
      </c>
      <c r="D30" s="9" t="s">
        <v>39</v>
      </c>
      <c r="F30" s="35">
        <f>$E$28/'Fixed data'!$C$7</f>
        <v>-0.2356</v>
      </c>
      <c r="G30" s="35">
        <f>$E$28/'Fixed data'!$C$7</f>
        <v>-0.2356</v>
      </c>
      <c r="H30" s="35">
        <f>$E$28/'Fixed data'!$C$7</f>
        <v>-0.2356</v>
      </c>
      <c r="I30" s="35">
        <f>$E$28/'Fixed data'!$C$7</f>
        <v>-0.2356</v>
      </c>
      <c r="J30" s="35">
        <f>$E$28/'Fixed data'!$C$7</f>
        <v>-0.2356</v>
      </c>
      <c r="K30" s="35">
        <f>$E$28/'Fixed data'!$C$7</f>
        <v>-0.2356</v>
      </c>
      <c r="L30" s="35">
        <f>$E$28/'Fixed data'!$C$7</f>
        <v>-0.2356</v>
      </c>
      <c r="M30" s="35">
        <f>$E$28/'Fixed data'!$C$7</f>
        <v>-0.2356</v>
      </c>
      <c r="N30" s="35">
        <f>$E$28/'Fixed data'!$C$7</f>
        <v>-0.2356</v>
      </c>
      <c r="O30" s="35">
        <f>$E$28/'Fixed data'!$C$7</f>
        <v>-0.2356</v>
      </c>
      <c r="P30" s="35">
        <f>$E$28/'Fixed data'!$C$7</f>
        <v>-0.2356</v>
      </c>
      <c r="Q30" s="35">
        <f>$E$28/'Fixed data'!$C$7</f>
        <v>-0.2356</v>
      </c>
      <c r="R30" s="35">
        <f>$E$28/'Fixed data'!$C$7</f>
        <v>-0.2356</v>
      </c>
      <c r="S30" s="35">
        <f>$E$28/'Fixed data'!$C$7</f>
        <v>-0.2356</v>
      </c>
      <c r="T30" s="35">
        <f>$E$28/'Fixed data'!$C$7</f>
        <v>-0.2356</v>
      </c>
      <c r="U30" s="35">
        <f>$E$28/'Fixed data'!$C$7</f>
        <v>-0.2356</v>
      </c>
      <c r="V30" s="35">
        <f>$E$28/'Fixed data'!$C$7</f>
        <v>-0.2356</v>
      </c>
      <c r="W30" s="35">
        <f>$E$28/'Fixed data'!$C$7</f>
        <v>-0.2356</v>
      </c>
      <c r="X30" s="35">
        <f>$E$28/'Fixed data'!$C$7</f>
        <v>-0.2356</v>
      </c>
      <c r="Y30" s="35">
        <f>$E$28/'Fixed data'!$C$7</f>
        <v>-0.2356</v>
      </c>
      <c r="Z30" s="35">
        <f>$E$28/'Fixed data'!$C$7</f>
        <v>-0.2356</v>
      </c>
      <c r="AA30" s="35">
        <f>$E$28/'Fixed data'!$C$7</f>
        <v>-0.2356</v>
      </c>
      <c r="AB30" s="35">
        <f>$E$28/'Fixed data'!$C$7</f>
        <v>-0.2356</v>
      </c>
      <c r="AC30" s="35">
        <f>$E$28/'Fixed data'!$C$7</f>
        <v>-0.2356</v>
      </c>
      <c r="AD30" s="35">
        <f>$E$28/'Fixed data'!$C$7</f>
        <v>-0.2356</v>
      </c>
      <c r="AE30" s="35">
        <f>$E$28/'Fixed data'!$C$7</f>
        <v>-0.2356</v>
      </c>
      <c r="AF30" s="35">
        <f>$E$28/'Fixed data'!$C$7</f>
        <v>-0.2356</v>
      </c>
      <c r="AG30" s="35">
        <f>$E$28/'Fixed data'!$C$7</f>
        <v>-0.2356</v>
      </c>
      <c r="AH30" s="35">
        <f>$E$28/'Fixed data'!$C$7</f>
        <v>-0.2356</v>
      </c>
      <c r="AI30" s="35">
        <f>$E$28/'Fixed data'!$C$7</f>
        <v>-0.2356</v>
      </c>
      <c r="AJ30" s="35">
        <f>$E$28/'Fixed data'!$C$7</f>
        <v>-0.2356</v>
      </c>
      <c r="AK30" s="35">
        <f>$E$28/'Fixed data'!$C$7</f>
        <v>-0.2356</v>
      </c>
      <c r="AL30" s="35">
        <f>$E$28/'Fixed data'!$C$7</f>
        <v>-0.2356</v>
      </c>
      <c r="AM30" s="35">
        <f>$E$28/'Fixed data'!$C$7</f>
        <v>-0.2356</v>
      </c>
      <c r="AN30" s="35">
        <f>$E$28/'Fixed data'!$C$7</f>
        <v>-0.2356</v>
      </c>
      <c r="AO30" s="35">
        <f>$E$28/'Fixed data'!$C$7</f>
        <v>-0.2356</v>
      </c>
      <c r="AP30" s="35">
        <f>$E$28/'Fixed data'!$C$7</f>
        <v>-0.2356</v>
      </c>
      <c r="AQ30" s="35">
        <f>$E$28/'Fixed data'!$C$7</f>
        <v>-0.2356</v>
      </c>
      <c r="AR30" s="35">
        <f>$E$28/'Fixed data'!$C$7</f>
        <v>-0.2356</v>
      </c>
      <c r="AS30" s="35">
        <f>$E$28/'Fixed data'!$C$7</f>
        <v>-0.2356</v>
      </c>
      <c r="AT30" s="35">
        <f>$E$28/'Fixed data'!$C$7</f>
        <v>-0.2356</v>
      </c>
      <c r="AU30" s="35">
        <f>$E$28/'Fixed data'!$C$7</f>
        <v>-0.2356</v>
      </c>
      <c r="AV30" s="35">
        <f>$E$28/'Fixed data'!$C$7</f>
        <v>-0.2356</v>
      </c>
      <c r="AW30" s="35">
        <f>$E$28/'Fixed data'!$C$7</f>
        <v>-0.2356</v>
      </c>
      <c r="AX30" s="35">
        <f>$E$28/'Fixed data'!$C$7</f>
        <v>-0.2356</v>
      </c>
      <c r="AY30" s="35"/>
      <c r="AZ30" s="35"/>
      <c r="BA30" s="35"/>
      <c r="BB30" s="35"/>
      <c r="BC30" s="35"/>
      <c r="BD30" s="35"/>
    </row>
    <row r="31" spans="1:56" ht="16.5" hidden="1" customHeight="1" outlineLevel="1" x14ac:dyDescent="0.35">
      <c r="A31" s="148"/>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48"/>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48"/>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48"/>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48"/>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48"/>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48"/>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48"/>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48"/>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48"/>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48"/>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48"/>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48"/>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48"/>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48"/>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48"/>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48"/>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48"/>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48"/>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48"/>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48"/>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48"/>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48"/>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48"/>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48"/>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48"/>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48"/>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48"/>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48"/>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48"/>
      <c r="B60" s="9" t="s">
        <v>7</v>
      </c>
      <c r="C60" s="9" t="s">
        <v>59</v>
      </c>
      <c r="D60" s="9" t="s">
        <v>39</v>
      </c>
      <c r="E60" s="35">
        <f t="shared" ref="E60:AJ60" si="7">SUM(E30:E59)</f>
        <v>0</v>
      </c>
      <c r="F60" s="35">
        <f t="shared" si="7"/>
        <v>-0.2356</v>
      </c>
      <c r="G60" s="35">
        <f t="shared" si="7"/>
        <v>-0.2356</v>
      </c>
      <c r="H60" s="35">
        <f t="shared" si="7"/>
        <v>-0.2356</v>
      </c>
      <c r="I60" s="35">
        <f t="shared" si="7"/>
        <v>-0.2356</v>
      </c>
      <c r="J60" s="35">
        <f t="shared" si="7"/>
        <v>-0.2356</v>
      </c>
      <c r="K60" s="35">
        <f t="shared" si="7"/>
        <v>-0.2356</v>
      </c>
      <c r="L60" s="35">
        <f t="shared" si="7"/>
        <v>-0.2356</v>
      </c>
      <c r="M60" s="35">
        <f t="shared" si="7"/>
        <v>-0.2356</v>
      </c>
      <c r="N60" s="35">
        <f t="shared" si="7"/>
        <v>-0.2356</v>
      </c>
      <c r="O60" s="35">
        <f t="shared" si="7"/>
        <v>-0.2356</v>
      </c>
      <c r="P60" s="35">
        <f t="shared" si="7"/>
        <v>-0.2356</v>
      </c>
      <c r="Q60" s="35">
        <f t="shared" si="7"/>
        <v>-0.2356</v>
      </c>
      <c r="R60" s="35">
        <f t="shared" si="7"/>
        <v>-0.2356</v>
      </c>
      <c r="S60" s="35">
        <f t="shared" si="7"/>
        <v>-0.2356</v>
      </c>
      <c r="T60" s="35">
        <f t="shared" si="7"/>
        <v>-0.2356</v>
      </c>
      <c r="U60" s="35">
        <f t="shared" si="7"/>
        <v>-0.2356</v>
      </c>
      <c r="V60" s="35">
        <f t="shared" si="7"/>
        <v>-0.2356</v>
      </c>
      <c r="W60" s="35">
        <f t="shared" si="7"/>
        <v>-0.2356</v>
      </c>
      <c r="X60" s="35">
        <f t="shared" si="7"/>
        <v>-0.2356</v>
      </c>
      <c r="Y60" s="35">
        <f t="shared" si="7"/>
        <v>-0.2356</v>
      </c>
      <c r="Z60" s="35">
        <f t="shared" si="7"/>
        <v>-0.2356</v>
      </c>
      <c r="AA60" s="35">
        <f t="shared" si="7"/>
        <v>-0.2356</v>
      </c>
      <c r="AB60" s="35">
        <f t="shared" si="7"/>
        <v>-0.2356</v>
      </c>
      <c r="AC60" s="35">
        <f t="shared" si="7"/>
        <v>-0.2356</v>
      </c>
      <c r="AD60" s="35">
        <f t="shared" si="7"/>
        <v>-0.2356</v>
      </c>
      <c r="AE60" s="35">
        <f t="shared" si="7"/>
        <v>-0.2356</v>
      </c>
      <c r="AF60" s="35">
        <f t="shared" si="7"/>
        <v>-0.2356</v>
      </c>
      <c r="AG60" s="35">
        <f t="shared" si="7"/>
        <v>-0.2356</v>
      </c>
      <c r="AH60" s="35">
        <f t="shared" si="7"/>
        <v>-0.2356</v>
      </c>
      <c r="AI60" s="35">
        <f t="shared" si="7"/>
        <v>-0.2356</v>
      </c>
      <c r="AJ60" s="35">
        <f t="shared" si="7"/>
        <v>-0.2356</v>
      </c>
      <c r="AK60" s="35">
        <f t="shared" ref="AK60:BP60" si="8">SUM(AK30:AK59)</f>
        <v>-0.2356</v>
      </c>
      <c r="AL60" s="35">
        <f t="shared" si="8"/>
        <v>-0.2356</v>
      </c>
      <c r="AM60" s="35">
        <f t="shared" si="8"/>
        <v>-0.2356</v>
      </c>
      <c r="AN60" s="35">
        <f t="shared" si="8"/>
        <v>-0.2356</v>
      </c>
      <c r="AO60" s="35">
        <f t="shared" si="8"/>
        <v>-0.2356</v>
      </c>
      <c r="AP60" s="35">
        <f t="shared" si="8"/>
        <v>-0.2356</v>
      </c>
      <c r="AQ60" s="35">
        <f t="shared" si="8"/>
        <v>-0.2356</v>
      </c>
      <c r="AR60" s="35">
        <f t="shared" si="8"/>
        <v>-0.2356</v>
      </c>
      <c r="AS60" s="35">
        <f t="shared" si="8"/>
        <v>-0.2356</v>
      </c>
      <c r="AT60" s="35">
        <f t="shared" si="8"/>
        <v>-0.2356</v>
      </c>
      <c r="AU60" s="35">
        <f t="shared" si="8"/>
        <v>-0.2356</v>
      </c>
      <c r="AV60" s="35">
        <f t="shared" si="8"/>
        <v>-0.2356</v>
      </c>
      <c r="AW60" s="35">
        <f t="shared" si="8"/>
        <v>-0.2356</v>
      </c>
      <c r="AX60" s="35">
        <f t="shared" si="8"/>
        <v>-0.2356</v>
      </c>
      <c r="AY60" s="35">
        <f t="shared" si="8"/>
        <v>0</v>
      </c>
      <c r="AZ60" s="35">
        <f t="shared" si="8"/>
        <v>0</v>
      </c>
      <c r="BA60" s="35">
        <f t="shared" si="8"/>
        <v>0</v>
      </c>
      <c r="BB60" s="35">
        <f t="shared" si="8"/>
        <v>0</v>
      </c>
      <c r="BC60" s="35">
        <f t="shared" si="8"/>
        <v>0</v>
      </c>
      <c r="BD60" s="35">
        <f t="shared" si="8"/>
        <v>0</v>
      </c>
    </row>
    <row r="61" spans="1:56" ht="17.25" hidden="1" customHeight="1" outlineLevel="1" x14ac:dyDescent="0.35">
      <c r="A61" s="148"/>
      <c r="B61" s="9" t="s">
        <v>34</v>
      </c>
      <c r="C61" s="9" t="s">
        <v>60</v>
      </c>
      <c r="D61" s="9" t="s">
        <v>39</v>
      </c>
      <c r="E61" s="35">
        <v>0</v>
      </c>
      <c r="F61" s="35">
        <f t="shared" ref="F61:AK61" si="9">E62</f>
        <v>-10.602</v>
      </c>
      <c r="G61" s="35">
        <f t="shared" si="9"/>
        <v>-10.366400000000001</v>
      </c>
      <c r="H61" s="35">
        <f t="shared" si="9"/>
        <v>-10.130800000000001</v>
      </c>
      <c r="I61" s="35">
        <f t="shared" si="9"/>
        <v>-9.8952000000000009</v>
      </c>
      <c r="J61" s="35">
        <f t="shared" si="9"/>
        <v>-9.6596000000000011</v>
      </c>
      <c r="K61" s="35">
        <f t="shared" si="9"/>
        <v>-9.4240000000000013</v>
      </c>
      <c r="L61" s="35">
        <f t="shared" si="9"/>
        <v>-9.1884000000000015</v>
      </c>
      <c r="M61" s="35">
        <f t="shared" si="9"/>
        <v>-8.9528000000000016</v>
      </c>
      <c r="N61" s="35">
        <f t="shared" si="9"/>
        <v>-8.7172000000000018</v>
      </c>
      <c r="O61" s="35">
        <f t="shared" si="9"/>
        <v>-8.481600000000002</v>
      </c>
      <c r="P61" s="35">
        <f t="shared" si="9"/>
        <v>-8.2460000000000022</v>
      </c>
      <c r="Q61" s="35">
        <f t="shared" si="9"/>
        <v>-8.0104000000000024</v>
      </c>
      <c r="R61" s="35">
        <f t="shared" si="9"/>
        <v>-7.7748000000000026</v>
      </c>
      <c r="S61" s="35">
        <f t="shared" si="9"/>
        <v>-7.5392000000000028</v>
      </c>
      <c r="T61" s="35">
        <f t="shared" si="9"/>
        <v>-7.303600000000003</v>
      </c>
      <c r="U61" s="35">
        <f t="shared" si="9"/>
        <v>-7.0680000000000032</v>
      </c>
      <c r="V61" s="35">
        <f t="shared" si="9"/>
        <v>-6.8324000000000034</v>
      </c>
      <c r="W61" s="35">
        <f t="shared" si="9"/>
        <v>-6.5968000000000035</v>
      </c>
      <c r="X61" s="35">
        <f t="shared" si="9"/>
        <v>-6.3612000000000037</v>
      </c>
      <c r="Y61" s="35">
        <f t="shared" si="9"/>
        <v>-6.1256000000000039</v>
      </c>
      <c r="Z61" s="35">
        <f t="shared" si="9"/>
        <v>-5.8900000000000041</v>
      </c>
      <c r="AA61" s="35">
        <f t="shared" si="9"/>
        <v>-5.6544000000000043</v>
      </c>
      <c r="AB61" s="35">
        <f t="shared" si="9"/>
        <v>-5.4188000000000045</v>
      </c>
      <c r="AC61" s="35">
        <f t="shared" si="9"/>
        <v>-5.1832000000000047</v>
      </c>
      <c r="AD61" s="35">
        <f t="shared" si="9"/>
        <v>-4.9476000000000049</v>
      </c>
      <c r="AE61" s="35">
        <f t="shared" si="9"/>
        <v>-4.7120000000000051</v>
      </c>
      <c r="AF61" s="35">
        <f t="shared" si="9"/>
        <v>-4.4764000000000053</v>
      </c>
      <c r="AG61" s="35">
        <f t="shared" si="9"/>
        <v>-4.2408000000000055</v>
      </c>
      <c r="AH61" s="35">
        <f t="shared" si="9"/>
        <v>-4.0052000000000056</v>
      </c>
      <c r="AI61" s="35">
        <f t="shared" si="9"/>
        <v>-3.7696000000000058</v>
      </c>
      <c r="AJ61" s="35">
        <f t="shared" si="9"/>
        <v>-3.534000000000006</v>
      </c>
      <c r="AK61" s="35">
        <f t="shared" si="9"/>
        <v>-3.2984000000000062</v>
      </c>
      <c r="AL61" s="35">
        <f t="shared" ref="AL61:BD61" si="10">AK62</f>
        <v>-3.0628000000000064</v>
      </c>
      <c r="AM61" s="35">
        <f t="shared" si="10"/>
        <v>-2.8272000000000066</v>
      </c>
      <c r="AN61" s="35">
        <f t="shared" si="10"/>
        <v>-2.5916000000000068</v>
      </c>
      <c r="AO61" s="35">
        <f t="shared" si="10"/>
        <v>-2.356000000000007</v>
      </c>
      <c r="AP61" s="35">
        <f t="shared" si="10"/>
        <v>-2.1204000000000072</v>
      </c>
      <c r="AQ61" s="35">
        <f t="shared" si="10"/>
        <v>-1.8848000000000071</v>
      </c>
      <c r="AR61" s="35">
        <f t="shared" si="10"/>
        <v>-1.6492000000000071</v>
      </c>
      <c r="AS61" s="35">
        <f t="shared" si="10"/>
        <v>-1.4136000000000071</v>
      </c>
      <c r="AT61" s="35">
        <f t="shared" si="10"/>
        <v>-1.178000000000007</v>
      </c>
      <c r="AU61" s="35">
        <f t="shared" si="10"/>
        <v>-0.94240000000000701</v>
      </c>
      <c r="AV61" s="35">
        <f t="shared" si="10"/>
        <v>-0.70680000000000698</v>
      </c>
      <c r="AW61" s="35">
        <f t="shared" si="10"/>
        <v>-0.47120000000000695</v>
      </c>
      <c r="AX61" s="35">
        <f t="shared" si="10"/>
        <v>-0.23560000000000694</v>
      </c>
      <c r="AY61" s="35">
        <f t="shared" si="10"/>
        <v>-6.9388939039072284E-15</v>
      </c>
      <c r="AZ61" s="35">
        <f t="shared" si="10"/>
        <v>-6.9388939039072284E-15</v>
      </c>
      <c r="BA61" s="35">
        <f t="shared" si="10"/>
        <v>-6.9388939039072284E-15</v>
      </c>
      <c r="BB61" s="35">
        <f t="shared" si="10"/>
        <v>-6.9388939039072284E-15</v>
      </c>
      <c r="BC61" s="35">
        <f t="shared" si="10"/>
        <v>-6.9388939039072284E-15</v>
      </c>
      <c r="BD61" s="35">
        <f t="shared" si="10"/>
        <v>-6.9388939039072284E-15</v>
      </c>
    </row>
    <row r="62" spans="1:56" ht="16.5" hidden="1" customHeight="1" outlineLevel="1" x14ac:dyDescent="0.3">
      <c r="A62" s="148"/>
      <c r="B62" s="9" t="s">
        <v>33</v>
      </c>
      <c r="C62" s="9" t="s">
        <v>67</v>
      </c>
      <c r="D62" s="9" t="s">
        <v>39</v>
      </c>
      <c r="E62" s="35">
        <f t="shared" ref="E62:AJ62" si="11">E28-E60+E61</f>
        <v>-10.602</v>
      </c>
      <c r="F62" s="35">
        <f t="shared" si="11"/>
        <v>-10.366400000000001</v>
      </c>
      <c r="G62" s="35">
        <f t="shared" si="11"/>
        <v>-10.130800000000001</v>
      </c>
      <c r="H62" s="35">
        <f t="shared" si="11"/>
        <v>-9.8952000000000009</v>
      </c>
      <c r="I62" s="35">
        <f t="shared" si="11"/>
        <v>-9.6596000000000011</v>
      </c>
      <c r="J62" s="35">
        <f t="shared" si="11"/>
        <v>-9.4240000000000013</v>
      </c>
      <c r="K62" s="35">
        <f t="shared" si="11"/>
        <v>-9.1884000000000015</v>
      </c>
      <c r="L62" s="35">
        <f t="shared" si="11"/>
        <v>-8.9528000000000016</v>
      </c>
      <c r="M62" s="35">
        <f t="shared" si="11"/>
        <v>-8.7172000000000018</v>
      </c>
      <c r="N62" s="35">
        <f t="shared" si="11"/>
        <v>-8.481600000000002</v>
      </c>
      <c r="O62" s="35">
        <f t="shared" si="11"/>
        <v>-8.2460000000000022</v>
      </c>
      <c r="P62" s="35">
        <f t="shared" si="11"/>
        <v>-8.0104000000000024</v>
      </c>
      <c r="Q62" s="35">
        <f t="shared" si="11"/>
        <v>-7.7748000000000026</v>
      </c>
      <c r="R62" s="35">
        <f t="shared" si="11"/>
        <v>-7.5392000000000028</v>
      </c>
      <c r="S62" s="35">
        <f t="shared" si="11"/>
        <v>-7.303600000000003</v>
      </c>
      <c r="T62" s="35">
        <f t="shared" si="11"/>
        <v>-7.0680000000000032</v>
      </c>
      <c r="U62" s="35">
        <f t="shared" si="11"/>
        <v>-6.8324000000000034</v>
      </c>
      <c r="V62" s="35">
        <f t="shared" si="11"/>
        <v>-6.5968000000000035</v>
      </c>
      <c r="W62" s="35">
        <f t="shared" si="11"/>
        <v>-6.3612000000000037</v>
      </c>
      <c r="X62" s="35">
        <f t="shared" si="11"/>
        <v>-6.1256000000000039</v>
      </c>
      <c r="Y62" s="35">
        <f t="shared" si="11"/>
        <v>-5.8900000000000041</v>
      </c>
      <c r="Z62" s="35">
        <f t="shared" si="11"/>
        <v>-5.6544000000000043</v>
      </c>
      <c r="AA62" s="35">
        <f t="shared" si="11"/>
        <v>-5.4188000000000045</v>
      </c>
      <c r="AB62" s="35">
        <f t="shared" si="11"/>
        <v>-5.1832000000000047</v>
      </c>
      <c r="AC62" s="35">
        <f t="shared" si="11"/>
        <v>-4.9476000000000049</v>
      </c>
      <c r="AD62" s="35">
        <f t="shared" si="11"/>
        <v>-4.7120000000000051</v>
      </c>
      <c r="AE62" s="35">
        <f t="shared" si="11"/>
        <v>-4.4764000000000053</v>
      </c>
      <c r="AF62" s="35">
        <f t="shared" si="11"/>
        <v>-4.2408000000000055</v>
      </c>
      <c r="AG62" s="35">
        <f t="shared" si="11"/>
        <v>-4.0052000000000056</v>
      </c>
      <c r="AH62" s="35">
        <f t="shared" si="11"/>
        <v>-3.7696000000000058</v>
      </c>
      <c r="AI62" s="35">
        <f t="shared" si="11"/>
        <v>-3.534000000000006</v>
      </c>
      <c r="AJ62" s="35">
        <f t="shared" si="11"/>
        <v>-3.2984000000000062</v>
      </c>
      <c r="AK62" s="35">
        <f t="shared" ref="AK62:BP62" si="12">AK28-AK60+AK61</f>
        <v>-3.0628000000000064</v>
      </c>
      <c r="AL62" s="35">
        <f t="shared" si="12"/>
        <v>-2.8272000000000066</v>
      </c>
      <c r="AM62" s="35">
        <f t="shared" si="12"/>
        <v>-2.5916000000000068</v>
      </c>
      <c r="AN62" s="35">
        <f t="shared" si="12"/>
        <v>-2.356000000000007</v>
      </c>
      <c r="AO62" s="35">
        <f t="shared" si="12"/>
        <v>-2.1204000000000072</v>
      </c>
      <c r="AP62" s="35">
        <f t="shared" si="12"/>
        <v>-1.8848000000000071</v>
      </c>
      <c r="AQ62" s="35">
        <f t="shared" si="12"/>
        <v>-1.6492000000000071</v>
      </c>
      <c r="AR62" s="35">
        <f t="shared" si="12"/>
        <v>-1.4136000000000071</v>
      </c>
      <c r="AS62" s="35">
        <f t="shared" si="12"/>
        <v>-1.178000000000007</v>
      </c>
      <c r="AT62" s="35">
        <f t="shared" si="12"/>
        <v>-0.94240000000000701</v>
      </c>
      <c r="AU62" s="35">
        <f t="shared" si="12"/>
        <v>-0.70680000000000698</v>
      </c>
      <c r="AV62" s="35">
        <f t="shared" si="12"/>
        <v>-0.47120000000000695</v>
      </c>
      <c r="AW62" s="35">
        <f t="shared" si="12"/>
        <v>-0.23560000000000694</v>
      </c>
      <c r="AX62" s="35">
        <f t="shared" si="12"/>
        <v>-6.9388939039072284E-15</v>
      </c>
      <c r="AY62" s="35">
        <f t="shared" si="12"/>
        <v>-6.9388939039072284E-15</v>
      </c>
      <c r="AZ62" s="35">
        <f t="shared" si="12"/>
        <v>-6.9388939039072284E-15</v>
      </c>
      <c r="BA62" s="35">
        <f t="shared" si="12"/>
        <v>-6.9388939039072284E-15</v>
      </c>
      <c r="BB62" s="35">
        <f t="shared" si="12"/>
        <v>-6.9388939039072284E-15</v>
      </c>
      <c r="BC62" s="35">
        <f t="shared" si="12"/>
        <v>-6.9388939039072284E-15</v>
      </c>
      <c r="BD62" s="35">
        <f t="shared" si="12"/>
        <v>-6.9388939039072284E-15</v>
      </c>
    </row>
    <row r="63" spans="1:56" ht="16.5" collapsed="1" x14ac:dyDescent="0.3">
      <c r="A63" s="148"/>
      <c r="B63" s="9" t="s">
        <v>8</v>
      </c>
      <c r="C63" s="11" t="s">
        <v>66</v>
      </c>
      <c r="D63" s="9" t="s">
        <v>39</v>
      </c>
      <c r="E63" s="35">
        <f>AVERAGE(E61:E62)*'Fixed data'!$C$3</f>
        <v>-0.2268828</v>
      </c>
      <c r="F63" s="35">
        <f>AVERAGE(F61:F62)*'Fixed data'!$C$3</f>
        <v>-0.44872376000000003</v>
      </c>
      <c r="G63" s="35">
        <f>AVERAGE(G61:G62)*'Fixed data'!$C$3</f>
        <v>-0.43864007999999999</v>
      </c>
      <c r="H63" s="35">
        <f>AVERAGE(H61:H62)*'Fixed data'!$C$3</f>
        <v>-0.42855640000000006</v>
      </c>
      <c r="I63" s="35">
        <f>AVERAGE(I61:I62)*'Fixed data'!$C$3</f>
        <v>-0.41847271999999996</v>
      </c>
      <c r="J63" s="35">
        <f>AVERAGE(J61:J62)*'Fixed data'!$C$3</f>
        <v>-0.40838904000000009</v>
      </c>
      <c r="K63" s="35">
        <f>AVERAGE(K61:K62)*'Fixed data'!$C$3</f>
        <v>-0.39830536</v>
      </c>
      <c r="L63" s="35">
        <f>AVERAGE(L61:L62)*'Fixed data'!$C$3</f>
        <v>-0.38822168000000007</v>
      </c>
      <c r="M63" s="35">
        <f>AVERAGE(M61:M62)*'Fixed data'!$C$3</f>
        <v>-0.37813800000000003</v>
      </c>
      <c r="N63" s="35">
        <f>AVERAGE(N61:N62)*'Fixed data'!$C$3</f>
        <v>-0.3680543200000001</v>
      </c>
      <c r="O63" s="35">
        <f>AVERAGE(O61:O62)*'Fixed data'!$C$3</f>
        <v>-0.35797064000000001</v>
      </c>
      <c r="P63" s="35">
        <f>AVERAGE(P61:P62)*'Fixed data'!$C$3</f>
        <v>-0.34788696000000013</v>
      </c>
      <c r="Q63" s="35">
        <f>AVERAGE(Q61:Q62)*'Fixed data'!$C$3</f>
        <v>-0.33780328000000009</v>
      </c>
      <c r="R63" s="35">
        <f>AVERAGE(R61:R62)*'Fixed data'!$C$3</f>
        <v>-0.32771960000000011</v>
      </c>
      <c r="S63" s="35">
        <f>AVERAGE(S61:S62)*'Fixed data'!$C$3</f>
        <v>-0.31763592000000013</v>
      </c>
      <c r="T63" s="35">
        <f>AVERAGE(T61:T62)*'Fixed data'!$C$3</f>
        <v>-0.30755224000000014</v>
      </c>
      <c r="U63" s="35">
        <f>AVERAGE(U61:U62)*'Fixed data'!$C$3</f>
        <v>-0.2974685600000001</v>
      </c>
      <c r="V63" s="35">
        <f>AVERAGE(V61:V62)*'Fixed data'!$C$3</f>
        <v>-0.28738488000000012</v>
      </c>
      <c r="W63" s="35">
        <f>AVERAGE(W61:W62)*'Fixed data'!$C$3</f>
        <v>-0.27730120000000014</v>
      </c>
      <c r="X63" s="35">
        <f>AVERAGE(X61:X62)*'Fixed data'!$C$3</f>
        <v>-0.26721752000000015</v>
      </c>
      <c r="Y63" s="35">
        <f>AVERAGE(Y61:Y62)*'Fixed data'!$C$3</f>
        <v>-0.25713384000000017</v>
      </c>
      <c r="Z63" s="35">
        <f>AVERAGE(Z61:Z62)*'Fixed data'!$C$3</f>
        <v>-0.24705016000000016</v>
      </c>
      <c r="AA63" s="35">
        <f>AVERAGE(AA61:AA62)*'Fixed data'!$C$3</f>
        <v>-0.23696648000000017</v>
      </c>
      <c r="AB63" s="35">
        <f>AVERAGE(AB61:AB62)*'Fixed data'!$C$3</f>
        <v>-0.22688280000000019</v>
      </c>
      <c r="AC63" s="35">
        <f>AVERAGE(AC61:AC62)*'Fixed data'!$C$3</f>
        <v>-0.21679912000000021</v>
      </c>
      <c r="AD63" s="35">
        <f>AVERAGE(AD61:AD62)*'Fixed data'!$C$3</f>
        <v>-0.20671544000000019</v>
      </c>
      <c r="AE63" s="35">
        <f>AVERAGE(AE61:AE62)*'Fixed data'!$C$3</f>
        <v>-0.19663176000000021</v>
      </c>
      <c r="AF63" s="35">
        <f>AVERAGE(AF61:AF62)*'Fixed data'!$C$3</f>
        <v>-0.18654808000000023</v>
      </c>
      <c r="AG63" s="35">
        <f>AVERAGE(AG61:AG62)*'Fixed data'!$C$3</f>
        <v>-0.17646440000000022</v>
      </c>
      <c r="AH63" s="35">
        <f>AVERAGE(AH61:AH62)*'Fixed data'!$C$3</f>
        <v>-0.16638072000000023</v>
      </c>
      <c r="AI63" s="35">
        <f>AVERAGE(AI61:AI62)*'Fixed data'!$C$3</f>
        <v>-0.15629704000000025</v>
      </c>
      <c r="AJ63" s="35">
        <f>AVERAGE(AJ61:AJ62)*'Fixed data'!$C$3</f>
        <v>-0.14621336000000026</v>
      </c>
      <c r="AK63" s="35">
        <f>AVERAGE(AK61:AK62)*'Fixed data'!$C$3</f>
        <v>-0.13612968000000025</v>
      </c>
      <c r="AL63" s="35">
        <f>AVERAGE(AL61:AL62)*'Fixed data'!$C$3</f>
        <v>-0.12604600000000027</v>
      </c>
      <c r="AM63" s="35">
        <f>AVERAGE(AM61:AM62)*'Fixed data'!$C$3</f>
        <v>-0.11596232000000029</v>
      </c>
      <c r="AN63" s="35">
        <f>AVERAGE(AN61:AN62)*'Fixed data'!$C$3</f>
        <v>-0.10587864000000029</v>
      </c>
      <c r="AO63" s="35">
        <f>AVERAGE(AO61:AO62)*'Fixed data'!$C$3</f>
        <v>-9.5794960000000304E-2</v>
      </c>
      <c r="AP63" s="35">
        <f>AVERAGE(AP61:AP62)*'Fixed data'!$C$3</f>
        <v>-8.5711280000000306E-2</v>
      </c>
      <c r="AQ63" s="35">
        <f>AVERAGE(AQ61:AQ62)*'Fixed data'!$C$3</f>
        <v>-7.5627600000000295E-2</v>
      </c>
      <c r="AR63" s="35">
        <f>AVERAGE(AR61:AR62)*'Fixed data'!$C$3</f>
        <v>-6.5543920000000311E-2</v>
      </c>
      <c r="AS63" s="35">
        <f>AVERAGE(AS61:AS62)*'Fixed data'!$C$3</f>
        <v>-5.5460240000000292E-2</v>
      </c>
      <c r="AT63" s="35">
        <f>AVERAGE(AT61:AT62)*'Fixed data'!$C$3</f>
        <v>-4.5376560000000302E-2</v>
      </c>
      <c r="AU63" s="35">
        <f>AVERAGE(AU61:AU62)*'Fixed data'!$C$3</f>
        <v>-3.5292880000000297E-2</v>
      </c>
      <c r="AV63" s="35">
        <f>AVERAGE(AV61:AV62)*'Fixed data'!$C$3</f>
        <v>-2.5209200000000296E-2</v>
      </c>
      <c r="AW63" s="35">
        <f>AVERAGE(AW61:AW62)*'Fixed data'!$C$3</f>
        <v>-1.5125520000000297E-2</v>
      </c>
      <c r="AX63" s="35">
        <f>AVERAGE(AX61:AX62)*'Fixed data'!$C$3</f>
        <v>-5.0418400000002972E-3</v>
      </c>
      <c r="AY63" s="35">
        <f>AVERAGE(AY61:AY62)*'Fixed data'!$C$3</f>
        <v>-2.9698465908722935E-16</v>
      </c>
      <c r="AZ63" s="35">
        <f>AVERAGE(AZ61:AZ62)*'Fixed data'!$C$3</f>
        <v>-2.9698465908722935E-16</v>
      </c>
      <c r="BA63" s="35">
        <f>AVERAGE(BA61:BA62)*'Fixed data'!$C$3</f>
        <v>-2.9698465908722935E-16</v>
      </c>
      <c r="BB63" s="35">
        <f>AVERAGE(BB61:BB62)*'Fixed data'!$C$3</f>
        <v>-2.9698465908722935E-16</v>
      </c>
      <c r="BC63" s="35">
        <f>AVERAGE(BC61:BC62)*'Fixed data'!$C$3</f>
        <v>-2.9698465908722935E-16</v>
      </c>
      <c r="BD63" s="35">
        <f>AVERAGE(BD61:BD62)*'Fixed data'!$C$3</f>
        <v>-2.9698465908722935E-16</v>
      </c>
    </row>
    <row r="64" spans="1:56" ht="15.75" thickBot="1" x14ac:dyDescent="0.35">
      <c r="A64" s="147"/>
      <c r="B64" s="12" t="s">
        <v>93</v>
      </c>
      <c r="C64" s="12" t="s">
        <v>44</v>
      </c>
      <c r="D64" s="12" t="s">
        <v>39</v>
      </c>
      <c r="E64" s="53">
        <f t="shared" ref="E64:AJ64" si="13">E29+E60+E63</f>
        <v>-6.7248828000000014</v>
      </c>
      <c r="F64" s="53">
        <f t="shared" si="13"/>
        <v>-0.68432376000000006</v>
      </c>
      <c r="G64" s="53">
        <f t="shared" si="13"/>
        <v>-0.67424008000000002</v>
      </c>
      <c r="H64" s="53">
        <f t="shared" si="13"/>
        <v>-0.66415640000000009</v>
      </c>
      <c r="I64" s="53">
        <f t="shared" si="13"/>
        <v>-0.65407271999999994</v>
      </c>
      <c r="J64" s="53">
        <f t="shared" si="13"/>
        <v>-0.64398904000000012</v>
      </c>
      <c r="K64" s="53">
        <f t="shared" si="13"/>
        <v>-0.63390535999999997</v>
      </c>
      <c r="L64" s="53">
        <f t="shared" si="13"/>
        <v>-0.62382168000000005</v>
      </c>
      <c r="M64" s="53">
        <f t="shared" si="13"/>
        <v>-0.61373800000000001</v>
      </c>
      <c r="N64" s="53">
        <f t="shared" si="13"/>
        <v>-0.60365432000000008</v>
      </c>
      <c r="O64" s="53">
        <f t="shared" si="13"/>
        <v>-0.59357064000000004</v>
      </c>
      <c r="P64" s="53">
        <f t="shared" si="13"/>
        <v>-0.58348696000000011</v>
      </c>
      <c r="Q64" s="53">
        <f t="shared" si="13"/>
        <v>-0.57340328000000007</v>
      </c>
      <c r="R64" s="53">
        <f t="shared" si="13"/>
        <v>-0.56331960000000014</v>
      </c>
      <c r="S64" s="53">
        <f t="shared" si="13"/>
        <v>-0.5532359200000001</v>
      </c>
      <c r="T64" s="53">
        <f t="shared" si="13"/>
        <v>-0.54315224000000017</v>
      </c>
      <c r="U64" s="53">
        <f t="shared" si="13"/>
        <v>-0.53306856000000014</v>
      </c>
      <c r="V64" s="53">
        <f t="shared" si="13"/>
        <v>-0.5229848800000001</v>
      </c>
      <c r="W64" s="53">
        <f t="shared" si="13"/>
        <v>-0.51290120000000017</v>
      </c>
      <c r="X64" s="53">
        <f t="shared" si="13"/>
        <v>-0.50281752000000013</v>
      </c>
      <c r="Y64" s="53">
        <f t="shared" si="13"/>
        <v>-0.4927338400000002</v>
      </c>
      <c r="Z64" s="53">
        <f t="shared" si="13"/>
        <v>-0.48265016000000016</v>
      </c>
      <c r="AA64" s="53">
        <f t="shared" si="13"/>
        <v>-0.47256648000000018</v>
      </c>
      <c r="AB64" s="53">
        <f t="shared" si="13"/>
        <v>-0.46248280000000019</v>
      </c>
      <c r="AC64" s="53">
        <f t="shared" si="13"/>
        <v>-0.45239912000000021</v>
      </c>
      <c r="AD64" s="53">
        <f t="shared" si="13"/>
        <v>-0.44231544000000023</v>
      </c>
      <c r="AE64" s="53">
        <f t="shared" si="13"/>
        <v>-0.43223176000000019</v>
      </c>
      <c r="AF64" s="53">
        <f t="shared" si="13"/>
        <v>-0.42214808000000026</v>
      </c>
      <c r="AG64" s="53">
        <f t="shared" si="13"/>
        <v>-0.41206440000000022</v>
      </c>
      <c r="AH64" s="53">
        <f t="shared" si="13"/>
        <v>-0.40198072000000024</v>
      </c>
      <c r="AI64" s="53">
        <f t="shared" si="13"/>
        <v>-0.39189704000000025</v>
      </c>
      <c r="AJ64" s="53">
        <f t="shared" si="13"/>
        <v>-0.38181336000000027</v>
      </c>
      <c r="AK64" s="53">
        <f t="shared" ref="AK64:BP64" si="14">AK29+AK60+AK63</f>
        <v>-0.37172968000000028</v>
      </c>
      <c r="AL64" s="53">
        <f t="shared" si="14"/>
        <v>-0.36164600000000025</v>
      </c>
      <c r="AM64" s="53">
        <f t="shared" si="14"/>
        <v>-0.35156232000000032</v>
      </c>
      <c r="AN64" s="53">
        <f t="shared" si="14"/>
        <v>-0.34147864000000028</v>
      </c>
      <c r="AO64" s="53">
        <f t="shared" si="14"/>
        <v>-0.33139496000000029</v>
      </c>
      <c r="AP64" s="53">
        <f t="shared" si="14"/>
        <v>-0.32131128000000031</v>
      </c>
      <c r="AQ64" s="53">
        <f t="shared" si="14"/>
        <v>-0.31122760000000027</v>
      </c>
      <c r="AR64" s="53">
        <f t="shared" si="14"/>
        <v>-0.30114392000000034</v>
      </c>
      <c r="AS64" s="53">
        <f t="shared" si="14"/>
        <v>-0.2910602400000003</v>
      </c>
      <c r="AT64" s="53">
        <f t="shared" si="14"/>
        <v>-0.28097656000000032</v>
      </c>
      <c r="AU64" s="53">
        <f t="shared" si="14"/>
        <v>-0.27089288000000028</v>
      </c>
      <c r="AV64" s="53">
        <f t="shared" si="14"/>
        <v>-0.2608092000000003</v>
      </c>
      <c r="AW64" s="53">
        <f t="shared" si="14"/>
        <v>-0.25072552000000031</v>
      </c>
      <c r="AX64" s="53">
        <f t="shared" si="14"/>
        <v>-0.2406418400000003</v>
      </c>
      <c r="AY64" s="53">
        <f t="shared" si="14"/>
        <v>-2.9698465908722935E-16</v>
      </c>
      <c r="AZ64" s="53">
        <f t="shared" si="14"/>
        <v>-2.9698465908722935E-16</v>
      </c>
      <c r="BA64" s="53">
        <f t="shared" si="14"/>
        <v>-2.9698465908722935E-16</v>
      </c>
      <c r="BB64" s="53">
        <f t="shared" si="14"/>
        <v>-2.9698465908722935E-16</v>
      </c>
      <c r="BC64" s="53">
        <f t="shared" si="14"/>
        <v>-2.9698465908722935E-16</v>
      </c>
      <c r="BD64" s="53">
        <f t="shared" si="14"/>
        <v>-2.9698465908722935E-16</v>
      </c>
    </row>
    <row r="65" spans="1:56" ht="12.75" customHeight="1" x14ac:dyDescent="0.3">
      <c r="A65" s="193" t="s">
        <v>228</v>
      </c>
      <c r="B65" s="9" t="s">
        <v>35</v>
      </c>
      <c r="D65" s="4" t="s">
        <v>39</v>
      </c>
      <c r="E65" s="35">
        <f>'Fixed data'!$G$6*E86/1000000</f>
        <v>0.48392216505670438</v>
      </c>
      <c r="F65" s="35">
        <f>'Fixed data'!$G$6*F86/1000000</f>
        <v>0.48392216505670438</v>
      </c>
      <c r="G65" s="35">
        <f>'Fixed data'!$G$6*G86/1000000</f>
        <v>0.48392216505670438</v>
      </c>
      <c r="H65" s="35">
        <f>'Fixed data'!$G$6*H86/1000000</f>
        <v>0.48392216505670438</v>
      </c>
      <c r="I65" s="35">
        <f>'Fixed data'!$G$6*I86/1000000</f>
        <v>0.48392216505670438</v>
      </c>
      <c r="J65" s="35">
        <f>'Fixed data'!$G$6*J86/1000000</f>
        <v>0.48392216505670438</v>
      </c>
      <c r="K65" s="35">
        <f>'Fixed data'!$G$6*K86/1000000</f>
        <v>0.48392216505670438</v>
      </c>
      <c r="L65" s="35">
        <f>'Fixed data'!$G$6*L86/1000000</f>
        <v>0.48392216505670438</v>
      </c>
      <c r="M65" s="35">
        <f>'Fixed data'!$G$6*M86/1000000</f>
        <v>0.48392216505670438</v>
      </c>
      <c r="N65" s="35">
        <f>'Fixed data'!$G$6*N86/1000000</f>
        <v>0.48392216505670438</v>
      </c>
      <c r="O65" s="35">
        <f>'Fixed data'!$G$6*O86/1000000</f>
        <v>0.48392216505670438</v>
      </c>
      <c r="P65" s="35">
        <f>'Fixed data'!$G$6*P86/1000000</f>
        <v>0.48392216505670438</v>
      </c>
      <c r="Q65" s="35">
        <f>'Fixed data'!$G$6*Q86/1000000</f>
        <v>0.48392216505670438</v>
      </c>
      <c r="R65" s="35">
        <f>'Fixed data'!$G$6*R86/1000000</f>
        <v>0.48392216505670438</v>
      </c>
      <c r="S65" s="35">
        <f>'Fixed data'!$G$6*S86/1000000</f>
        <v>0.48392216505670438</v>
      </c>
      <c r="T65" s="35">
        <f>'Fixed data'!$G$6*T86/1000000</f>
        <v>0.48392216505670438</v>
      </c>
      <c r="U65" s="35">
        <f>'Fixed data'!$G$6*U86/1000000</f>
        <v>0.48392216505670438</v>
      </c>
      <c r="V65" s="35">
        <f>'Fixed data'!$G$6*V86/1000000</f>
        <v>0.48392216505670438</v>
      </c>
      <c r="W65" s="35">
        <f>'Fixed data'!$G$6*W86/1000000</f>
        <v>0.48392216505670438</v>
      </c>
      <c r="X65" s="35">
        <f>'Fixed data'!$G$6*X86/1000000</f>
        <v>0.48392216505670438</v>
      </c>
      <c r="Y65" s="35">
        <f>'Fixed data'!$G$6*Y86/1000000</f>
        <v>0.48392216505670438</v>
      </c>
      <c r="Z65" s="35">
        <f>'Fixed data'!$G$6*Z86/1000000</f>
        <v>0.48392216505670438</v>
      </c>
      <c r="AA65" s="35">
        <f>'Fixed data'!$G$6*AA86/1000000</f>
        <v>0.48392216505670438</v>
      </c>
      <c r="AB65" s="35">
        <f>'Fixed data'!$G$6*AB86/1000000</f>
        <v>0.48392216505670438</v>
      </c>
      <c r="AC65" s="35">
        <f>'Fixed data'!$G$6*AC86/1000000</f>
        <v>0.48392216505670438</v>
      </c>
      <c r="AD65" s="35">
        <f>'Fixed data'!$G$6*AD86/1000000</f>
        <v>0.48392216505670438</v>
      </c>
      <c r="AE65" s="35">
        <f>'Fixed data'!$G$6*AE86/1000000</f>
        <v>0.48392216505670438</v>
      </c>
      <c r="AF65" s="35">
        <f>'Fixed data'!$G$6*AF86/1000000</f>
        <v>0.48392216505670438</v>
      </c>
      <c r="AG65" s="35">
        <f>'Fixed data'!$G$6*AG86/1000000</f>
        <v>0.48392216505670438</v>
      </c>
      <c r="AH65" s="35">
        <f>'Fixed data'!$G$6*AH86/1000000</f>
        <v>0.48392216505670438</v>
      </c>
      <c r="AI65" s="35">
        <f>'Fixed data'!$G$6*AI86/1000000</f>
        <v>0.48392216505670438</v>
      </c>
      <c r="AJ65" s="35">
        <f>'Fixed data'!$G$6*AJ86/1000000</f>
        <v>0.48392216505670438</v>
      </c>
      <c r="AK65" s="35">
        <f>'Fixed data'!$G$6*AK86/1000000</f>
        <v>0.48392216505670438</v>
      </c>
      <c r="AL65" s="35">
        <f>'Fixed data'!$G$6*AL86/1000000</f>
        <v>0.48392216505670438</v>
      </c>
      <c r="AM65" s="35">
        <f>'Fixed data'!$G$6*AM86/1000000</f>
        <v>0.48392216505670438</v>
      </c>
      <c r="AN65" s="35">
        <f>'Fixed data'!$G$6*AN86/1000000</f>
        <v>0.48392216505670438</v>
      </c>
      <c r="AO65" s="35">
        <f>'Fixed data'!$G$6*AO86/1000000</f>
        <v>0.48392216505670438</v>
      </c>
      <c r="AP65" s="35">
        <f>'Fixed data'!$G$6*AP86/1000000</f>
        <v>0.48392216505670438</v>
      </c>
      <c r="AQ65" s="35">
        <f>'Fixed data'!$G$6*AQ86/1000000</f>
        <v>0.48392216505670438</v>
      </c>
      <c r="AR65" s="35">
        <f>'Fixed data'!$G$6*AR86/1000000</f>
        <v>0.48392216505670438</v>
      </c>
      <c r="AS65" s="35">
        <f>'Fixed data'!$G$6*AS86/1000000</f>
        <v>0.48392216505670438</v>
      </c>
      <c r="AT65" s="35">
        <f>'Fixed data'!$G$6*AT86/1000000</f>
        <v>0.48392216505670438</v>
      </c>
      <c r="AU65" s="35">
        <f>'Fixed data'!$G$6*AU86/1000000</f>
        <v>0.48392216505670438</v>
      </c>
      <c r="AV65" s="35">
        <f>'Fixed data'!$G$6*AV86/1000000</f>
        <v>0.48392216505670438</v>
      </c>
      <c r="AW65" s="35">
        <f>'Fixed data'!$G$6*AW86/1000000</f>
        <v>0.48392216505670438</v>
      </c>
      <c r="AX65" s="35">
        <f>'Fixed data'!$G$6*AX86/1000000</f>
        <v>0.48392216505670438</v>
      </c>
      <c r="AY65" s="35">
        <f>'Fixed data'!$G$6*AY86/1000000</f>
        <v>0.48392216505670438</v>
      </c>
      <c r="AZ65" s="35">
        <f>'Fixed data'!$G$6*AZ86/1000000</f>
        <v>0.48392216505670438</v>
      </c>
      <c r="BA65" s="35">
        <f>'Fixed data'!$G$6*BA86/1000000</f>
        <v>0.48392216505670438</v>
      </c>
      <c r="BB65" s="35">
        <f>'Fixed data'!$G$6*BB86/1000000</f>
        <v>0.48392216505670438</v>
      </c>
      <c r="BC65" s="35">
        <f>'Fixed data'!$G$6*BC86/1000000</f>
        <v>0.48392216505670438</v>
      </c>
      <c r="BD65" s="35">
        <f>'Fixed data'!$G$6*BD86/1000000</f>
        <v>0.48392216505670438</v>
      </c>
    </row>
    <row r="66" spans="1:56" ht="15" customHeight="1" x14ac:dyDescent="0.3">
      <c r="A66" s="194"/>
      <c r="B66" s="9" t="s">
        <v>200</v>
      </c>
      <c r="D66" s="4" t="s">
        <v>39</v>
      </c>
      <c r="E66" s="35">
        <f>E87*'Fixed data'!H$5/1000000</f>
        <v>3.6702126957636624E-2</v>
      </c>
      <c r="F66" s="35">
        <f>F87*'Fixed data'!I$5/1000000</f>
        <v>3.7436871479229576E-2</v>
      </c>
      <c r="G66" s="35">
        <f>G87*'Fixed data'!J$5/1000000</f>
        <v>3.8627981030705201E-2</v>
      </c>
      <c r="H66" s="35">
        <f>H87*'Fixed data'!K$5/1000000</f>
        <v>3.9827025021391287E-2</v>
      </c>
      <c r="I66" s="35">
        <f>I87*'Fixed data'!L$5/1000000</f>
        <v>4.1067950248688444E-2</v>
      </c>
      <c r="J66" s="35">
        <f>J87*'Fixed data'!M$5/1000000</f>
        <v>7.0909544068682287E-2</v>
      </c>
      <c r="K66" s="35">
        <f>K87*'Fixed data'!N$5/1000000</f>
        <v>9.8650774740101019E-2</v>
      </c>
      <c r="L66" s="35">
        <f>L87*'Fixed data'!O$5/1000000</f>
        <v>0.1242916422629447</v>
      </c>
      <c r="M66" s="35">
        <f>M87*'Fixed data'!P$5/1000000</f>
        <v>0.14783214663721331</v>
      </c>
      <c r="N66" s="35">
        <f>N87*'Fixed data'!Q$5/1000000</f>
        <v>0.16927228786290688</v>
      </c>
      <c r="O66" s="35">
        <f>O87*'Fixed data'!R$5/1000000</f>
        <v>0.18861206594002533</v>
      </c>
      <c r="P66" s="35">
        <f>P87*'Fixed data'!S$5/1000000</f>
        <v>0.20585148086856869</v>
      </c>
      <c r="Q66" s="35">
        <f>Q87*'Fixed data'!T$5/1000000</f>
        <v>0.22099053264853699</v>
      </c>
      <c r="R66" s="35">
        <f>R87*'Fixed data'!U$5/1000000</f>
        <v>0.23402922127993028</v>
      </c>
      <c r="S66" s="35">
        <f>S87*'Fixed data'!V$5/1000000</f>
        <v>0.24496754676274846</v>
      </c>
      <c r="T66" s="35">
        <f>T87*'Fixed data'!W$5/1000000</f>
        <v>0.2496144516374007</v>
      </c>
      <c r="U66" s="35">
        <f>U87*'Fixed data'!X$5/1000000</f>
        <v>0.25741319780929661</v>
      </c>
      <c r="V66" s="35">
        <f>V87*'Fixed data'!Y$5/1000000</f>
        <v>0.26302080507805903</v>
      </c>
      <c r="W66" s="35">
        <f>W87*'Fixed data'!Z$5/1000000</f>
        <v>0.26643727344368806</v>
      </c>
      <c r="X66" s="35">
        <f>X87*'Fixed data'!AA$5/1000000</f>
        <v>0.26766260290618371</v>
      </c>
      <c r="Y66" s="35">
        <f>Y87*'Fixed data'!AB$5/1000000</f>
        <v>0.26669679346554576</v>
      </c>
      <c r="Z66" s="35">
        <f>Z87*'Fixed data'!AC$5/1000000</f>
        <v>0.26139724475493065</v>
      </c>
      <c r="AA66" s="35">
        <f>AA87*'Fixed data'!AD$5/1000000</f>
        <v>0.25620566742967826</v>
      </c>
      <c r="AB66" s="35">
        <f>AB87*'Fixed data'!AE$5/1000000</f>
        <v>0.24882295120129236</v>
      </c>
      <c r="AC66" s="35">
        <f>AC87*'Fixed data'!AF$5/1000000</f>
        <v>0.23924909606977299</v>
      </c>
      <c r="AD66" s="35">
        <f>AD87*'Fixed data'!AG$5/1000000</f>
        <v>0.22748410203512021</v>
      </c>
      <c r="AE66" s="35">
        <f>AE87*'Fixed data'!AH$5/1000000</f>
        <v>0.21352796909733396</v>
      </c>
      <c r="AF66" s="35">
        <f>AF87*'Fixed data'!AI$5/1000000</f>
        <v>0.19738069725641422</v>
      </c>
      <c r="AG66" s="35">
        <f>AG87*'Fixed data'!AJ$5/1000000</f>
        <v>0.17904228651236098</v>
      </c>
      <c r="AH66" s="35">
        <f>AH87*'Fixed data'!AK$5/1000000</f>
        <v>0.15851273686517434</v>
      </c>
      <c r="AI66" s="35">
        <f>AI87*'Fixed data'!AL$5/1000000</f>
        <v>0.13505803724288204</v>
      </c>
      <c r="AJ66" s="35">
        <f>AJ87*'Fixed data'!AM$5/1000000</f>
        <v>0.11030271971108087</v>
      </c>
      <c r="AK66" s="35">
        <f>AK87*'Fixed data'!AN$5/1000000</f>
        <v>8.3356263276146231E-2</v>
      </c>
      <c r="AL66" s="35">
        <f>AL87*'Fixed data'!AO$5/1000000</f>
        <v>5.4218667938078141E-2</v>
      </c>
      <c r="AM66" s="35">
        <f>AM87*'Fixed data'!AP$5/1000000</f>
        <v>2.2889933696876037E-2</v>
      </c>
      <c r="AN66" s="35">
        <f>AN87*'Fixed data'!AQ$5/1000000</f>
        <v>2.3753704779777018E-2</v>
      </c>
      <c r="AO66" s="35">
        <f>AO87*'Fixed data'!AR$5/1000000</f>
        <v>2.450950447731538E-2</v>
      </c>
      <c r="AP66" s="35">
        <f>AP87*'Fixed data'!AS$5/1000000</f>
        <v>2.5265304174853735E-2</v>
      </c>
      <c r="AQ66" s="35">
        <f>AQ87*'Fixed data'!AT$5/1000000</f>
        <v>2.6021103872392093E-2</v>
      </c>
      <c r="AR66" s="35">
        <f>AR87*'Fixed data'!AU$5/1000000</f>
        <v>2.6776903569930455E-2</v>
      </c>
      <c r="AS66" s="35">
        <f>AS87*'Fixed data'!AV$5/1000000</f>
        <v>2.7640674652831439E-2</v>
      </c>
      <c r="AT66" s="35">
        <f>AT87*'Fixed data'!AW$5/1000000</f>
        <v>2.8288502965007175E-2</v>
      </c>
      <c r="AU66" s="35">
        <f>AU87*'Fixed data'!AX$5/1000000</f>
        <v>2.904430266254554E-2</v>
      </c>
      <c r="AV66" s="35">
        <f>AV87*'Fixed data'!AY$5/1000000</f>
        <v>2.9800102360083895E-2</v>
      </c>
      <c r="AW66" s="35">
        <f>AW87*'Fixed data'!AZ$5/1000000</f>
        <v>3.0447930672259631E-2</v>
      </c>
      <c r="AX66" s="35">
        <f>AX87*'Fixed data'!BA$5/1000000</f>
        <v>3.0987787599072746E-2</v>
      </c>
      <c r="AY66" s="35">
        <f>AY87*'Fixed data'!BB$5/1000000</f>
        <v>3.1527644525885863E-2</v>
      </c>
      <c r="AZ66" s="35">
        <f>AZ87*'Fixed data'!BC$5/1000000</f>
        <v>3.2067501452698974E-2</v>
      </c>
      <c r="BA66" s="35">
        <f>BA87*'Fixed data'!BD$5/1000000</f>
        <v>3.2499386994149462E-2</v>
      </c>
      <c r="BB66" s="35">
        <f>BB87*'Fixed data'!BE$5/1000000</f>
        <v>3.2931272535599958E-2</v>
      </c>
      <c r="BC66" s="35">
        <f>BC87*'Fixed data'!BF$5/1000000</f>
        <v>3.3363158077050453E-2</v>
      </c>
      <c r="BD66" s="35">
        <f>BD87*'Fixed data'!BG$5/1000000</f>
        <v>3.3687072233138313E-2</v>
      </c>
    </row>
    <row r="67" spans="1:56" ht="15" customHeight="1" x14ac:dyDescent="0.3">
      <c r="A67" s="194"/>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4"/>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4"/>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99</v>
      </c>
      <c r="C76" s="13"/>
      <c r="D76" s="13" t="s">
        <v>39</v>
      </c>
      <c r="E76" s="53">
        <f t="shared" ref="E76:AJ76" si="15">SUM(E65:E75)</f>
        <v>0.52062429201434102</v>
      </c>
      <c r="F76" s="53">
        <f t="shared" si="15"/>
        <v>0.52135903653593396</v>
      </c>
      <c r="G76" s="53">
        <f t="shared" si="15"/>
        <v>0.52255014608740957</v>
      </c>
      <c r="H76" s="53">
        <f t="shared" si="15"/>
        <v>0.52374919007809562</v>
      </c>
      <c r="I76" s="53">
        <f t="shared" si="15"/>
        <v>0.52499011530539286</v>
      </c>
      <c r="J76" s="53">
        <f t="shared" si="15"/>
        <v>0.55483170912538671</v>
      </c>
      <c r="K76" s="53">
        <f t="shared" si="15"/>
        <v>0.58257293979680536</v>
      </c>
      <c r="L76" s="53">
        <f t="shared" si="15"/>
        <v>0.60821380731964902</v>
      </c>
      <c r="M76" s="53">
        <f t="shared" si="15"/>
        <v>0.63175431169391771</v>
      </c>
      <c r="N76" s="53">
        <f t="shared" si="15"/>
        <v>0.6531944529196112</v>
      </c>
      <c r="O76" s="53">
        <f t="shared" si="15"/>
        <v>0.67253423099672971</v>
      </c>
      <c r="P76" s="53">
        <f t="shared" si="15"/>
        <v>0.68977364592527302</v>
      </c>
      <c r="Q76" s="53">
        <f t="shared" si="15"/>
        <v>0.70491269770524134</v>
      </c>
      <c r="R76" s="53">
        <f t="shared" si="15"/>
        <v>0.71795138633663469</v>
      </c>
      <c r="S76" s="53">
        <f t="shared" si="15"/>
        <v>0.72888971181945283</v>
      </c>
      <c r="T76" s="53">
        <f t="shared" si="15"/>
        <v>0.73353661669410508</v>
      </c>
      <c r="U76" s="53">
        <f t="shared" si="15"/>
        <v>0.74133536286600099</v>
      </c>
      <c r="V76" s="53">
        <f t="shared" si="15"/>
        <v>0.74694297013476341</v>
      </c>
      <c r="W76" s="53">
        <f t="shared" si="15"/>
        <v>0.75035943850039244</v>
      </c>
      <c r="X76" s="53">
        <f t="shared" si="15"/>
        <v>0.75158476796288809</v>
      </c>
      <c r="Y76" s="53">
        <f t="shared" si="15"/>
        <v>0.75061895852225013</v>
      </c>
      <c r="Z76" s="53">
        <f t="shared" si="15"/>
        <v>0.74531940981163503</v>
      </c>
      <c r="AA76" s="53">
        <f t="shared" si="15"/>
        <v>0.7401278324863827</v>
      </c>
      <c r="AB76" s="53">
        <f t="shared" si="15"/>
        <v>0.73274511625799676</v>
      </c>
      <c r="AC76" s="53">
        <f t="shared" si="15"/>
        <v>0.72317126112647734</v>
      </c>
      <c r="AD76" s="53">
        <f t="shared" si="15"/>
        <v>0.71140626709182464</v>
      </c>
      <c r="AE76" s="53">
        <f t="shared" si="15"/>
        <v>0.69745013415403834</v>
      </c>
      <c r="AF76" s="53">
        <f t="shared" si="15"/>
        <v>0.68130286231311854</v>
      </c>
      <c r="AG76" s="53">
        <f t="shared" si="15"/>
        <v>0.66296445156906536</v>
      </c>
      <c r="AH76" s="53">
        <f t="shared" si="15"/>
        <v>0.64243490192187869</v>
      </c>
      <c r="AI76" s="53">
        <f t="shared" si="15"/>
        <v>0.61898020229958639</v>
      </c>
      <c r="AJ76" s="53">
        <f t="shared" si="15"/>
        <v>0.59422488476778523</v>
      </c>
      <c r="AK76" s="53">
        <f t="shared" ref="AK76:BP76" si="16">SUM(AK65:AK75)</f>
        <v>0.56727842833285058</v>
      </c>
      <c r="AL76" s="53">
        <f t="shared" si="16"/>
        <v>0.53814083299478255</v>
      </c>
      <c r="AM76" s="53">
        <f t="shared" si="16"/>
        <v>0.50681209875358046</v>
      </c>
      <c r="AN76" s="53">
        <f t="shared" si="16"/>
        <v>0.50767586983648139</v>
      </c>
      <c r="AO76" s="53">
        <f t="shared" si="16"/>
        <v>0.50843166953401975</v>
      </c>
      <c r="AP76" s="53">
        <f t="shared" si="16"/>
        <v>0.50918746923155811</v>
      </c>
      <c r="AQ76" s="53">
        <f t="shared" si="16"/>
        <v>0.50994326892909647</v>
      </c>
      <c r="AR76" s="53">
        <f t="shared" si="16"/>
        <v>0.51069906862663483</v>
      </c>
      <c r="AS76" s="53">
        <f t="shared" si="16"/>
        <v>0.51156283970953587</v>
      </c>
      <c r="AT76" s="53">
        <f t="shared" si="16"/>
        <v>0.51221066802171156</v>
      </c>
      <c r="AU76" s="53">
        <f t="shared" si="16"/>
        <v>0.51296646771924992</v>
      </c>
      <c r="AV76" s="53">
        <f t="shared" si="16"/>
        <v>0.51372226741678828</v>
      </c>
      <c r="AW76" s="53">
        <f t="shared" si="16"/>
        <v>0.51437009572896397</v>
      </c>
      <c r="AX76" s="53">
        <f t="shared" si="16"/>
        <v>0.5149099526557771</v>
      </c>
      <c r="AY76" s="53">
        <f t="shared" si="16"/>
        <v>0.51544980958259023</v>
      </c>
      <c r="AZ76" s="53">
        <f t="shared" si="16"/>
        <v>0.51598966650940337</v>
      </c>
      <c r="BA76" s="53">
        <f t="shared" si="16"/>
        <v>0.51642155205085383</v>
      </c>
      <c r="BB76" s="53">
        <f t="shared" si="16"/>
        <v>0.51685343759230429</v>
      </c>
      <c r="BC76" s="53">
        <f t="shared" si="16"/>
        <v>0.51728532313375486</v>
      </c>
      <c r="BD76" s="53">
        <f t="shared" si="16"/>
        <v>0.51760923728984265</v>
      </c>
    </row>
    <row r="77" spans="1:56" x14ac:dyDescent="0.3">
      <c r="B77" s="14" t="s">
        <v>16</v>
      </c>
      <c r="C77" s="14"/>
      <c r="D77" s="14" t="s">
        <v>39</v>
      </c>
      <c r="E77" s="54">
        <f>IF('Fixed data'!$G$19=FALSE,E64+E76,E64)</f>
        <v>-6.20425850798566</v>
      </c>
      <c r="F77" s="54">
        <f>IF('Fixed data'!$G$19=FALSE,F64+F76,F64)</f>
        <v>-0.1629647234640661</v>
      </c>
      <c r="G77" s="54">
        <f>IF('Fixed data'!$G$19=FALSE,G64+G76,G64)</f>
        <v>-0.15168993391259045</v>
      </c>
      <c r="H77" s="54">
        <f>IF('Fixed data'!$G$19=FALSE,H64+H76,H64)</f>
        <v>-0.14040720992190447</v>
      </c>
      <c r="I77" s="54">
        <f>IF('Fixed data'!$G$19=FALSE,I64+I76,I64)</f>
        <v>-0.12908260469460708</v>
      </c>
      <c r="J77" s="54">
        <f>IF('Fixed data'!$G$19=FALSE,J64+J76,J64)</f>
        <v>-8.9157330874613416E-2</v>
      </c>
      <c r="K77" s="54">
        <f>IF('Fixed data'!$G$19=FALSE,K64+K76,K64)</f>
        <v>-5.1332420203194618E-2</v>
      </c>
      <c r="L77" s="54">
        <f>IF('Fixed data'!$G$19=FALSE,L64+L76,L64)</f>
        <v>-1.560787268035102E-2</v>
      </c>
      <c r="M77" s="54">
        <f>IF('Fixed data'!$G$19=FALSE,M64+M76,M64)</f>
        <v>1.8016311693917708E-2</v>
      </c>
      <c r="N77" s="54">
        <f>IF('Fixed data'!$G$19=FALSE,N64+N76,N64)</f>
        <v>4.9540132919611124E-2</v>
      </c>
      <c r="O77" s="54">
        <f>IF('Fixed data'!$G$19=FALSE,O64+O76,O64)</f>
        <v>7.8963590996729671E-2</v>
      </c>
      <c r="P77" s="54">
        <f>IF('Fixed data'!$G$19=FALSE,P64+P76,P64)</f>
        <v>0.10628668592527291</v>
      </c>
      <c r="Q77" s="54">
        <f>IF('Fixed data'!$G$19=FALSE,Q64+Q76,Q64)</f>
        <v>0.13150941770524127</v>
      </c>
      <c r="R77" s="54">
        <f>IF('Fixed data'!$G$19=FALSE,R64+R76,R64)</f>
        <v>0.15463178633663455</v>
      </c>
      <c r="S77" s="54">
        <f>IF('Fixed data'!$G$19=FALSE,S64+S76,S64)</f>
        <v>0.17565379181945273</v>
      </c>
      <c r="T77" s="54">
        <f>IF('Fixed data'!$G$19=FALSE,T64+T76,T64)</f>
        <v>0.19038437669410491</v>
      </c>
      <c r="U77" s="54">
        <f>IF('Fixed data'!$G$19=FALSE,U64+U76,U64)</f>
        <v>0.20826680286600086</v>
      </c>
      <c r="V77" s="54">
        <f>IF('Fixed data'!$G$19=FALSE,V64+V76,V64)</f>
        <v>0.22395809013476331</v>
      </c>
      <c r="W77" s="54">
        <f>IF('Fixed data'!$G$19=FALSE,W64+W76,W64)</f>
        <v>0.23745823850039227</v>
      </c>
      <c r="X77" s="54">
        <f>IF('Fixed data'!$G$19=FALSE,X64+X76,X64)</f>
        <v>0.24876724796288796</v>
      </c>
      <c r="Y77" s="54">
        <f>IF('Fixed data'!$G$19=FALSE,Y64+Y76,Y64)</f>
        <v>0.25788511852224993</v>
      </c>
      <c r="Z77" s="54">
        <f>IF('Fixed data'!$G$19=FALSE,Z64+Z76,Z64)</f>
        <v>0.26266924981163486</v>
      </c>
      <c r="AA77" s="54">
        <f>IF('Fixed data'!$G$19=FALSE,AA64+AA76,AA64)</f>
        <v>0.26756135248638252</v>
      </c>
      <c r="AB77" s="54">
        <f>IF('Fixed data'!$G$19=FALSE,AB64+AB76,AB64)</f>
        <v>0.27026231625799657</v>
      </c>
      <c r="AC77" s="54">
        <f>IF('Fixed data'!$G$19=FALSE,AC64+AC76,AC64)</f>
        <v>0.27077214112647713</v>
      </c>
      <c r="AD77" s="54">
        <f>IF('Fixed data'!$G$19=FALSE,AD64+AD76,AD64)</f>
        <v>0.26909082709182441</v>
      </c>
      <c r="AE77" s="54">
        <f>IF('Fixed data'!$G$19=FALSE,AE64+AE76,AE64)</f>
        <v>0.26521837415403815</v>
      </c>
      <c r="AF77" s="54">
        <f>IF('Fixed data'!$G$19=FALSE,AF64+AF76,AF64)</f>
        <v>0.25915478231311828</v>
      </c>
      <c r="AG77" s="54">
        <f>IF('Fixed data'!$G$19=FALSE,AG64+AG76,AG64)</f>
        <v>0.25090005156906514</v>
      </c>
      <c r="AH77" s="54">
        <f>IF('Fixed data'!$G$19=FALSE,AH64+AH76,AH64)</f>
        <v>0.24045418192187845</v>
      </c>
      <c r="AI77" s="54">
        <f>IF('Fixed data'!$G$19=FALSE,AI64+AI76,AI64)</f>
        <v>0.22708316229958614</v>
      </c>
      <c r="AJ77" s="54">
        <f>IF('Fixed data'!$G$19=FALSE,AJ64+AJ76,AJ64)</f>
        <v>0.21241152476778496</v>
      </c>
      <c r="AK77" s="54">
        <f>IF('Fixed data'!$G$19=FALSE,AK64+AK76,AK64)</f>
        <v>0.1955487483328503</v>
      </c>
      <c r="AL77" s="54">
        <f>IF('Fixed data'!$G$19=FALSE,AL64+AL76,AL64)</f>
        <v>0.1764948329947823</v>
      </c>
      <c r="AM77" s="54">
        <f>IF('Fixed data'!$G$19=FALSE,AM64+AM76,AM64)</f>
        <v>0.15524977875358015</v>
      </c>
      <c r="AN77" s="54">
        <f>IF('Fixed data'!$G$19=FALSE,AN64+AN76,AN64)</f>
        <v>0.16619722983648111</v>
      </c>
      <c r="AO77" s="54">
        <f>IF('Fixed data'!$G$19=FALSE,AO64+AO76,AO64)</f>
        <v>0.17703670953401945</v>
      </c>
      <c r="AP77" s="54">
        <f>IF('Fixed data'!$G$19=FALSE,AP64+AP76,AP64)</f>
        <v>0.1878761892315578</v>
      </c>
      <c r="AQ77" s="54">
        <f>IF('Fixed data'!$G$19=FALSE,AQ64+AQ76,AQ64)</f>
        <v>0.1987156689290962</v>
      </c>
      <c r="AR77" s="54">
        <f>IF('Fixed data'!$G$19=FALSE,AR64+AR76,AR64)</f>
        <v>0.20955514862663449</v>
      </c>
      <c r="AS77" s="54">
        <f>IF('Fixed data'!$G$19=FALSE,AS64+AS76,AS64)</f>
        <v>0.22050259970953556</v>
      </c>
      <c r="AT77" s="54">
        <f>IF('Fixed data'!$G$19=FALSE,AT64+AT76,AT64)</f>
        <v>0.23123410802171124</v>
      </c>
      <c r="AU77" s="54">
        <f>IF('Fixed data'!$G$19=FALSE,AU64+AU76,AU64)</f>
        <v>0.24207358771924964</v>
      </c>
      <c r="AV77" s="54">
        <f>IF('Fixed data'!$G$19=FALSE,AV64+AV76,AV64)</f>
        <v>0.25291306741678798</v>
      </c>
      <c r="AW77" s="54">
        <f>IF('Fixed data'!$G$19=FALSE,AW64+AW76,AW64)</f>
        <v>0.26364457572896366</v>
      </c>
      <c r="AX77" s="54">
        <f>IF('Fixed data'!$G$19=FALSE,AX64+AX76,AX64)</f>
        <v>0.27426811265577677</v>
      </c>
      <c r="AY77" s="54">
        <f>IF('Fixed data'!$G$19=FALSE,AY64+AY76,AY64)</f>
        <v>0.5154498095825899</v>
      </c>
      <c r="AZ77" s="54">
        <f>IF('Fixed data'!$G$19=FALSE,AZ64+AZ76,AZ64)</f>
        <v>0.51598966650940303</v>
      </c>
      <c r="BA77" s="54">
        <f>IF('Fixed data'!$G$19=FALSE,BA64+BA76,BA64)</f>
        <v>0.51642155205085349</v>
      </c>
      <c r="BB77" s="54">
        <f>IF('Fixed data'!$G$19=FALSE,BB64+BB76,BB64)</f>
        <v>0.51685343759230395</v>
      </c>
      <c r="BC77" s="54">
        <f>IF('Fixed data'!$G$19=FALSE,BC64+BC76,BC64)</f>
        <v>0.51728532313375453</v>
      </c>
      <c r="BD77" s="54">
        <f>IF('Fixed data'!$G$19=FALSE,BD64+BD76,BD64)</f>
        <v>0.51760923728984232</v>
      </c>
    </row>
    <row r="78" spans="1:56" ht="15.75" outlineLevel="1" x14ac:dyDescent="0.3">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B80" s="11" t="s">
        <v>17</v>
      </c>
      <c r="C80" s="14"/>
      <c r="D80" s="9" t="s">
        <v>39</v>
      </c>
      <c r="E80" s="55">
        <f>IF('Fixed data'!$G$19=TRUE,(E77-SUM(E70:E71))*E78+SUM(E70:E71)*E79,E77*E78)</f>
        <v>-5.9944526647204448</v>
      </c>
      <c r="F80" s="55">
        <f t="shared" ref="F80:AK80" si="17">F77*F78</f>
        <v>-0.15212931313595754</v>
      </c>
      <c r="G80" s="55">
        <f t="shared" si="17"/>
        <v>-0.13681562941572534</v>
      </c>
      <c r="H80" s="55">
        <f t="shared" si="17"/>
        <v>-0.12235677179928553</v>
      </c>
      <c r="I80" s="55">
        <f t="shared" si="17"/>
        <v>-0.10868408946106532</v>
      </c>
      <c r="J80" s="55">
        <f t="shared" si="17"/>
        <v>-7.2529546111257517E-2</v>
      </c>
      <c r="K80" s="55">
        <f t="shared" si="17"/>
        <v>-4.0346818269734422E-2</v>
      </c>
      <c r="L80" s="55">
        <f t="shared" si="17"/>
        <v>-1.185279888141047E-2</v>
      </c>
      <c r="M80" s="55">
        <f t="shared" si="17"/>
        <v>1.3219125894449353E-2</v>
      </c>
      <c r="N80" s="55">
        <f t="shared" si="17"/>
        <v>3.5119932260395149E-2</v>
      </c>
      <c r="O80" s="55">
        <f t="shared" si="17"/>
        <v>5.4085773193879465E-2</v>
      </c>
      <c r="P80" s="55">
        <f t="shared" si="17"/>
        <v>7.0338753575847845E-2</v>
      </c>
      <c r="Q80" s="55">
        <f t="shared" si="17"/>
        <v>8.4087667830973295E-2</v>
      </c>
      <c r="R80" s="55">
        <f t="shared" si="17"/>
        <v>9.5528701796726082E-2</v>
      </c>
      <c r="S80" s="55">
        <f t="shared" si="17"/>
        <v>0.10484610046290585</v>
      </c>
      <c r="T80" s="55">
        <f t="shared" si="17"/>
        <v>0.10979579553762531</v>
      </c>
      <c r="U80" s="55">
        <f t="shared" si="17"/>
        <v>0.11604704968769174</v>
      </c>
      <c r="V80" s="55">
        <f t="shared" si="17"/>
        <v>0.12057033261646362</v>
      </c>
      <c r="W80" s="55">
        <f t="shared" si="17"/>
        <v>0.1235152539852</v>
      </c>
      <c r="X80" s="55">
        <f t="shared" si="17"/>
        <v>0.1250219319901015</v>
      </c>
      <c r="Y80" s="55">
        <f t="shared" si="17"/>
        <v>0.12522150982792346</v>
      </c>
      <c r="Z80" s="55">
        <f t="shared" si="17"/>
        <v>0.12323144422935213</v>
      </c>
      <c r="AA80" s="55">
        <f t="shared" si="17"/>
        <v>0.12128171718351058</v>
      </c>
      <c r="AB80" s="55">
        <f t="shared" si="17"/>
        <v>0.11836330942802446</v>
      </c>
      <c r="AC80" s="55">
        <f t="shared" si="17"/>
        <v>0.11457641629585733</v>
      </c>
      <c r="AD80" s="55">
        <f t="shared" si="17"/>
        <v>0.1100144669797842</v>
      </c>
      <c r="AE80" s="55">
        <f t="shared" si="17"/>
        <v>0.10476450467676041</v>
      </c>
      <c r="AF80" s="55">
        <f t="shared" si="17"/>
        <v>9.8907547504558227E-2</v>
      </c>
      <c r="AG80" s="55">
        <f t="shared" si="17"/>
        <v>9.251893109881941E-2</v>
      </c>
      <c r="AH80" s="55">
        <f t="shared" si="17"/>
        <v>8.5668633757803717E-2</v>
      </c>
      <c r="AI80" s="55">
        <f t="shared" si="17"/>
        <v>9.0830345802360421E-2</v>
      </c>
      <c r="AJ80" s="55">
        <f t="shared" si="17"/>
        <v>8.2487261544832241E-2</v>
      </c>
      <c r="AK80" s="55">
        <f t="shared" si="17"/>
        <v>7.3727010637645626E-2</v>
      </c>
      <c r="AL80" s="55">
        <f t="shared" ref="AL80:BD80" si="18">AL77*AL78</f>
        <v>6.4605033448668914E-2</v>
      </c>
      <c r="AM80" s="55">
        <f t="shared" si="18"/>
        <v>5.5173193882447694E-2</v>
      </c>
      <c r="AN80" s="55">
        <f t="shared" si="18"/>
        <v>5.7343433248184611E-2</v>
      </c>
      <c r="AO80" s="55">
        <f t="shared" si="18"/>
        <v>5.9304276907358247E-2</v>
      </c>
      <c r="AP80" s="55">
        <f t="shared" si="18"/>
        <v>6.1102250147019872E-2</v>
      </c>
      <c r="AQ80" s="55">
        <f t="shared" si="18"/>
        <v>6.2745177109532174E-2</v>
      </c>
      <c r="AR80" s="55">
        <f t="shared" si="18"/>
        <v>6.4240564330866612E-2</v>
      </c>
      <c r="AS80" s="55">
        <f t="shared" si="18"/>
        <v>6.5627747912006373E-2</v>
      </c>
      <c r="AT80" s="55">
        <f t="shared" si="18"/>
        <v>6.6817228423305661E-2</v>
      </c>
      <c r="AU80" s="55">
        <f t="shared" si="18"/>
        <v>6.7912035015144839E-2</v>
      </c>
      <c r="AV80" s="55">
        <f t="shared" si="18"/>
        <v>6.8886382984157501E-2</v>
      </c>
      <c r="AW80" s="55">
        <f t="shared" si="18"/>
        <v>6.9717808768754053E-2</v>
      </c>
      <c r="AX80" s="55">
        <f t="shared" si="18"/>
        <v>7.041464296426439E-2</v>
      </c>
      <c r="AY80" s="55">
        <f t="shared" si="18"/>
        <v>0.12848038294440187</v>
      </c>
      <c r="AZ80" s="55">
        <f t="shared" si="18"/>
        <v>0.12486888059732409</v>
      </c>
      <c r="BA80" s="55">
        <f t="shared" si="18"/>
        <v>0.12133339454417701</v>
      </c>
      <c r="BB80" s="55">
        <f t="shared" si="18"/>
        <v>0.1178979283284763</v>
      </c>
      <c r="BC80" s="55">
        <f t="shared" si="18"/>
        <v>0.11455965483314565</v>
      </c>
      <c r="BD80" s="55">
        <f t="shared" si="18"/>
        <v>0.1112926115471654</v>
      </c>
    </row>
    <row r="81" spans="1:56" x14ac:dyDescent="0.3">
      <c r="B81" s="15" t="s">
        <v>18</v>
      </c>
      <c r="C81" s="15"/>
      <c r="D81" s="14" t="s">
        <v>39</v>
      </c>
      <c r="E81" s="56">
        <f>+E80</f>
        <v>-5.9944526647204448</v>
      </c>
      <c r="F81" s="56">
        <f t="shared" ref="F81:AK81" si="19">+E81+F80</f>
        <v>-6.1465819778564024</v>
      </c>
      <c r="G81" s="56">
        <f t="shared" si="19"/>
        <v>-6.2833976072721276</v>
      </c>
      <c r="H81" s="56">
        <f t="shared" si="19"/>
        <v>-6.4057543790714133</v>
      </c>
      <c r="I81" s="56">
        <f t="shared" si="19"/>
        <v>-6.5144384685324788</v>
      </c>
      <c r="J81" s="56">
        <f t="shared" si="19"/>
        <v>-6.5869680146437366</v>
      </c>
      <c r="K81" s="56">
        <f t="shared" si="19"/>
        <v>-6.6273148329134708</v>
      </c>
      <c r="L81" s="56">
        <f t="shared" si="19"/>
        <v>-6.6391676317948809</v>
      </c>
      <c r="M81" s="56">
        <f t="shared" si="19"/>
        <v>-6.6259485059004319</v>
      </c>
      <c r="N81" s="56">
        <f t="shared" si="19"/>
        <v>-6.5908285736400369</v>
      </c>
      <c r="O81" s="56">
        <f t="shared" si="19"/>
        <v>-6.5367428004461576</v>
      </c>
      <c r="P81" s="56">
        <f t="shared" si="19"/>
        <v>-6.4664040468703101</v>
      </c>
      <c r="Q81" s="56">
        <f t="shared" si="19"/>
        <v>-6.3823163790393371</v>
      </c>
      <c r="R81" s="56">
        <f t="shared" si="19"/>
        <v>-6.2867876772426108</v>
      </c>
      <c r="S81" s="56">
        <f t="shared" si="19"/>
        <v>-6.181941576779705</v>
      </c>
      <c r="T81" s="56">
        <f t="shared" si="19"/>
        <v>-6.0721457812420798</v>
      </c>
      <c r="U81" s="56">
        <f t="shared" si="19"/>
        <v>-5.9560987315543885</v>
      </c>
      <c r="V81" s="56">
        <f t="shared" si="19"/>
        <v>-5.8355283989379245</v>
      </c>
      <c r="W81" s="56">
        <f t="shared" si="19"/>
        <v>-5.7120131449527243</v>
      </c>
      <c r="X81" s="56">
        <f t="shared" si="19"/>
        <v>-5.5869912129626229</v>
      </c>
      <c r="Y81" s="56">
        <f t="shared" si="19"/>
        <v>-5.4617697031346992</v>
      </c>
      <c r="Z81" s="56">
        <f t="shared" si="19"/>
        <v>-5.3385382589053467</v>
      </c>
      <c r="AA81" s="56">
        <f t="shared" si="19"/>
        <v>-5.2172565417218362</v>
      </c>
      <c r="AB81" s="56">
        <f t="shared" si="19"/>
        <v>-5.0988932322938121</v>
      </c>
      <c r="AC81" s="56">
        <f t="shared" si="19"/>
        <v>-4.9843168159979552</v>
      </c>
      <c r="AD81" s="56">
        <f t="shared" si="19"/>
        <v>-4.8743023490181709</v>
      </c>
      <c r="AE81" s="56">
        <f t="shared" si="19"/>
        <v>-4.7695378443414107</v>
      </c>
      <c r="AF81" s="56">
        <f t="shared" si="19"/>
        <v>-4.670630296836852</v>
      </c>
      <c r="AG81" s="56">
        <f t="shared" si="19"/>
        <v>-4.5781113657380326</v>
      </c>
      <c r="AH81" s="56">
        <f t="shared" si="19"/>
        <v>-4.4924427319802289</v>
      </c>
      <c r="AI81" s="56">
        <f t="shared" si="19"/>
        <v>-4.4016123861778684</v>
      </c>
      <c r="AJ81" s="56">
        <f t="shared" si="19"/>
        <v>-4.319125124633036</v>
      </c>
      <c r="AK81" s="56">
        <f t="shared" si="19"/>
        <v>-4.2453981139953907</v>
      </c>
      <c r="AL81" s="56">
        <f t="shared" ref="AL81:BQ81" si="20">+AK81+AL80</f>
        <v>-4.1807930805467217</v>
      </c>
      <c r="AM81" s="56">
        <f t="shared" si="20"/>
        <v>-4.1256198866642739</v>
      </c>
      <c r="AN81" s="56">
        <f t="shared" si="20"/>
        <v>-4.0682764534160896</v>
      </c>
      <c r="AO81" s="56">
        <f t="shared" si="20"/>
        <v>-4.0089721765087312</v>
      </c>
      <c r="AP81" s="56">
        <f t="shared" si="20"/>
        <v>-3.9478699263617112</v>
      </c>
      <c r="AQ81" s="56">
        <f t="shared" si="20"/>
        <v>-3.8851247492521792</v>
      </c>
      <c r="AR81" s="56">
        <f t="shared" si="20"/>
        <v>-3.8208841849213124</v>
      </c>
      <c r="AS81" s="56">
        <f t="shared" si="20"/>
        <v>-3.7552564370093062</v>
      </c>
      <c r="AT81" s="56">
        <f t="shared" si="20"/>
        <v>-3.6884392085860007</v>
      </c>
      <c r="AU81" s="56">
        <f t="shared" si="20"/>
        <v>-3.620527173570856</v>
      </c>
      <c r="AV81" s="56">
        <f t="shared" si="20"/>
        <v>-3.5516407905866982</v>
      </c>
      <c r="AW81" s="56">
        <f t="shared" si="20"/>
        <v>-3.4819229818179442</v>
      </c>
      <c r="AX81" s="56">
        <f t="shared" si="20"/>
        <v>-3.4115083388536798</v>
      </c>
      <c r="AY81" s="56">
        <f t="shared" si="20"/>
        <v>-3.2830279559092781</v>
      </c>
      <c r="AZ81" s="56">
        <f t="shared" si="20"/>
        <v>-3.1581590753119539</v>
      </c>
      <c r="BA81" s="56">
        <f t="shared" si="20"/>
        <v>-3.0368256807677771</v>
      </c>
      <c r="BB81" s="56">
        <f t="shared" si="20"/>
        <v>-2.9189277524393007</v>
      </c>
      <c r="BC81" s="56">
        <f t="shared" si="20"/>
        <v>-2.8043680976061549</v>
      </c>
      <c r="BD81" s="56">
        <f t="shared" si="20"/>
        <v>-2.6930754860589894</v>
      </c>
    </row>
    <row r="82" spans="1:56" x14ac:dyDescent="0.3">
      <c r="B82" s="14"/>
    </row>
    <row r="84" spans="1:56" x14ac:dyDescent="0.3">
      <c r="A84" s="117"/>
      <c r="B84" s="116"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21"/>
      <c r="B85" s="14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6" t="s">
        <v>298</v>
      </c>
      <c r="B86" s="4" t="s">
        <v>210</v>
      </c>
      <c r="D86" s="4" t="s">
        <v>86</v>
      </c>
      <c r="E86" s="44">
        <v>9994</v>
      </c>
      <c r="F86" s="44">
        <v>9994</v>
      </c>
      <c r="G86" s="44">
        <v>9994</v>
      </c>
      <c r="H86" s="44">
        <v>9994</v>
      </c>
      <c r="I86" s="44">
        <v>9994</v>
      </c>
      <c r="J86" s="44">
        <v>9994</v>
      </c>
      <c r="K86" s="44">
        <v>9994</v>
      </c>
      <c r="L86" s="44">
        <v>9994</v>
      </c>
      <c r="M86" s="44">
        <v>9994</v>
      </c>
      <c r="N86" s="44">
        <v>9994</v>
      </c>
      <c r="O86" s="44">
        <v>9994</v>
      </c>
      <c r="P86" s="44">
        <v>9994</v>
      </c>
      <c r="Q86" s="44">
        <v>9994</v>
      </c>
      <c r="R86" s="44">
        <v>9994</v>
      </c>
      <c r="S86" s="44">
        <v>9994</v>
      </c>
      <c r="T86" s="44">
        <v>9994</v>
      </c>
      <c r="U86" s="44">
        <v>9994</v>
      </c>
      <c r="V86" s="44">
        <v>9994</v>
      </c>
      <c r="W86" s="44">
        <v>9994</v>
      </c>
      <c r="X86" s="44">
        <v>9994</v>
      </c>
      <c r="Y86" s="44">
        <v>9994</v>
      </c>
      <c r="Z86" s="44">
        <v>9994</v>
      </c>
      <c r="AA86" s="44">
        <v>9994</v>
      </c>
      <c r="AB86" s="44">
        <v>9994</v>
      </c>
      <c r="AC86" s="44">
        <v>9994</v>
      </c>
      <c r="AD86" s="44">
        <v>9994</v>
      </c>
      <c r="AE86" s="44">
        <v>9994</v>
      </c>
      <c r="AF86" s="44">
        <v>9994</v>
      </c>
      <c r="AG86" s="44">
        <v>9994</v>
      </c>
      <c r="AH86" s="44">
        <v>9994</v>
      </c>
      <c r="AI86" s="44">
        <v>9994</v>
      </c>
      <c r="AJ86" s="44">
        <v>9994</v>
      </c>
      <c r="AK86" s="44">
        <v>9994</v>
      </c>
      <c r="AL86" s="44">
        <v>9994</v>
      </c>
      <c r="AM86" s="44">
        <v>9994</v>
      </c>
      <c r="AN86" s="44">
        <v>9994</v>
      </c>
      <c r="AO86" s="44">
        <v>9994</v>
      </c>
      <c r="AP86" s="44">
        <v>9994</v>
      </c>
      <c r="AQ86" s="44">
        <v>9994</v>
      </c>
      <c r="AR86" s="44">
        <v>9994</v>
      </c>
      <c r="AS86" s="44">
        <v>9994</v>
      </c>
      <c r="AT86" s="44">
        <v>9994</v>
      </c>
      <c r="AU86" s="44">
        <v>9994</v>
      </c>
      <c r="AV86" s="44">
        <v>9994</v>
      </c>
      <c r="AW86" s="44">
        <v>9994</v>
      </c>
      <c r="AX86" s="44">
        <v>9994</v>
      </c>
      <c r="AY86" s="44">
        <v>9994</v>
      </c>
      <c r="AZ86" s="44">
        <v>9994</v>
      </c>
      <c r="BA86" s="44">
        <v>9994</v>
      </c>
      <c r="BB86" s="44">
        <v>9994</v>
      </c>
      <c r="BC86" s="44">
        <v>9994</v>
      </c>
      <c r="BD86" s="44">
        <v>9994</v>
      </c>
    </row>
    <row r="87" spans="1:56" x14ac:dyDescent="0.3">
      <c r="A87" s="196"/>
      <c r="B87" s="4" t="s">
        <v>211</v>
      </c>
      <c r="D87" s="4" t="s">
        <v>88</v>
      </c>
      <c r="E87" s="35">
        <f>E86*'Fixed data'!H$12</f>
        <v>5025.4529180000009</v>
      </c>
      <c r="F87" s="35">
        <f>F86*'Fixed data'!I$12</f>
        <v>4880.5848910000013</v>
      </c>
      <c r="G87" s="35">
        <f>G86*'Fixed data'!J$12</f>
        <v>4735.7168640000009</v>
      </c>
      <c r="H87" s="35">
        <f>H86*'Fixed data'!K$12</f>
        <v>4590.8488370000014</v>
      </c>
      <c r="I87" s="35">
        <f>I86*'Fixed data'!L$12</f>
        <v>4445.9808100000009</v>
      </c>
      <c r="J87" s="35">
        <f>J86*'Fixed data'!M$12</f>
        <v>4301.1127830000014</v>
      </c>
      <c r="K87" s="35">
        <f>K86*'Fixed data'!N$12</f>
        <v>4156.244756000001</v>
      </c>
      <c r="L87" s="35">
        <f>L86*'Fixed data'!O$12</f>
        <v>4011.3767290000014</v>
      </c>
      <c r="M87" s="35">
        <f>M86*'Fixed data'!P$12</f>
        <v>3866.5087020000014</v>
      </c>
      <c r="N87" s="35">
        <f>N86*'Fixed data'!Q$12</f>
        <v>3721.6406750000015</v>
      </c>
      <c r="O87" s="35">
        <f>O86*'Fixed data'!R$12</f>
        <v>3576.7726480000015</v>
      </c>
      <c r="P87" s="35">
        <f>P86*'Fixed data'!S$12</f>
        <v>3431.9046210000015</v>
      </c>
      <c r="Q87" s="35">
        <f>Q86*'Fixed data'!T$12</f>
        <v>3287.0365940000015</v>
      </c>
      <c r="R87" s="35">
        <f>R86*'Fixed data'!U$12</f>
        <v>3142.1685670000015</v>
      </c>
      <c r="S87" s="35">
        <f>S86*'Fixed data'!V$12</f>
        <v>2997.3005400000015</v>
      </c>
      <c r="T87" s="35">
        <f>T86*'Fixed data'!W$12</f>
        <v>2852.432513000002</v>
      </c>
      <c r="U87" s="35">
        <f>U86*'Fixed data'!X$12</f>
        <v>2707.564486000002</v>
      </c>
      <c r="V87" s="35">
        <f>V86*'Fixed data'!Y$12</f>
        <v>2562.6964590000021</v>
      </c>
      <c r="W87" s="35">
        <f>W86*'Fixed data'!Z$12</f>
        <v>2417.8284320000021</v>
      </c>
      <c r="X87" s="35">
        <f>X86*'Fixed data'!AA$12</f>
        <v>2272.9604050000025</v>
      </c>
      <c r="Y87" s="35">
        <f>Y86*'Fixed data'!AB$12</f>
        <v>2128.0923780000026</v>
      </c>
      <c r="Z87" s="35">
        <f>Z86*'Fixed data'!AC$12</f>
        <v>1983.2243510000023</v>
      </c>
      <c r="AA87" s="35">
        <f>AA86*'Fixed data'!AD$12</f>
        <v>1838.3563240000026</v>
      </c>
      <c r="AB87" s="35">
        <f>AB86*'Fixed data'!AE$12</f>
        <v>1693.4882970000026</v>
      </c>
      <c r="AC87" s="35">
        <f>AC86*'Fixed data'!AF$12</f>
        <v>1548.6202700000026</v>
      </c>
      <c r="AD87" s="35">
        <f>AD86*'Fixed data'!AG$12</f>
        <v>1403.7522430000026</v>
      </c>
      <c r="AE87" s="35">
        <f>AE86*'Fixed data'!AH$12</f>
        <v>1258.8842160000027</v>
      </c>
      <c r="AF87" s="35">
        <f>AF86*'Fixed data'!AI$12</f>
        <v>1114.0161890000027</v>
      </c>
      <c r="AG87" s="35">
        <f>AG86*'Fixed data'!AJ$12</f>
        <v>969.14816200000257</v>
      </c>
      <c r="AH87" s="35">
        <f>AH86*'Fixed data'!AK$12</f>
        <v>824.28013500000247</v>
      </c>
      <c r="AI87" s="35">
        <f>AI86*'Fixed data'!AL$12</f>
        <v>679.41210800000238</v>
      </c>
      <c r="AJ87" s="35">
        <f>AJ86*'Fixed data'!AM$12</f>
        <v>534.54408100000239</v>
      </c>
      <c r="AK87" s="35">
        <f>AK86*'Fixed data'!AN$12</f>
        <v>389.67605400000241</v>
      </c>
      <c r="AL87" s="35">
        <f>AL86*'Fixed data'!AO$12</f>
        <v>244.80802700000243</v>
      </c>
      <c r="AM87" s="35">
        <f>AM86*'Fixed data'!AP$12</f>
        <v>99.94</v>
      </c>
      <c r="AN87" s="35">
        <f>AN86*'Fixed data'!AQ$12</f>
        <v>99.94</v>
      </c>
      <c r="AO87" s="35">
        <f>AO86*'Fixed data'!AR$12</f>
        <v>99.94</v>
      </c>
      <c r="AP87" s="35">
        <f>AP86*'Fixed data'!AS$12</f>
        <v>99.94</v>
      </c>
      <c r="AQ87" s="35">
        <f>AQ86*'Fixed data'!AT$12</f>
        <v>99.94</v>
      </c>
      <c r="AR87" s="35">
        <f>AR86*'Fixed data'!AU$12</f>
        <v>99.94</v>
      </c>
      <c r="AS87" s="35">
        <f>AS86*'Fixed data'!AV$12</f>
        <v>99.94</v>
      </c>
      <c r="AT87" s="35">
        <f>AT86*'Fixed data'!AW$12</f>
        <v>99.94</v>
      </c>
      <c r="AU87" s="35">
        <f>AU86*'Fixed data'!AX$12</f>
        <v>99.94</v>
      </c>
      <c r="AV87" s="35">
        <f>AV86*'Fixed data'!AY$12</f>
        <v>99.94</v>
      </c>
      <c r="AW87" s="35">
        <f>AW86*'Fixed data'!AZ$12</f>
        <v>99.94</v>
      </c>
      <c r="AX87" s="35">
        <f>AX86*'Fixed data'!BA$12</f>
        <v>99.94</v>
      </c>
      <c r="AY87" s="35">
        <f>AY86*'Fixed data'!BB$12</f>
        <v>99.94</v>
      </c>
      <c r="AZ87" s="35">
        <f>AZ86*'Fixed data'!BC$12</f>
        <v>99.94</v>
      </c>
      <c r="BA87" s="35">
        <f>BA86*'Fixed data'!BD$12</f>
        <v>99.94</v>
      </c>
      <c r="BB87" s="35">
        <f>BB86*'Fixed data'!BE$12</f>
        <v>99.94</v>
      </c>
      <c r="BC87" s="35">
        <f>BC86*'Fixed data'!BF$12</f>
        <v>99.94</v>
      </c>
      <c r="BD87" s="35">
        <f>BD86*'Fixed data'!BG$12</f>
        <v>99.94</v>
      </c>
    </row>
    <row r="88" spans="1:56" ht="12.75" customHeight="1" x14ac:dyDescent="0.3">
      <c r="A88" s="19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15"/>
    </row>
    <row r="95" spans="1:56" ht="16.5" x14ac:dyDescent="0.3">
      <c r="A95" s="86"/>
      <c r="C95" s="15"/>
    </row>
    <row r="96" spans="1:56" ht="16.5" x14ac:dyDescent="0.3">
      <c r="A96" s="86">
        <v>1</v>
      </c>
      <c r="B96" s="4" t="s">
        <v>334</v>
      </c>
    </row>
    <row r="97" spans="1:3" s="4" customFormat="1" x14ac:dyDescent="0.3">
      <c r="B97" s="70" t="s">
        <v>153</v>
      </c>
    </row>
    <row r="98" spans="1:3" s="4" customFormat="1" x14ac:dyDescent="0.3">
      <c r="B98" s="4" t="s">
        <v>318</v>
      </c>
    </row>
    <row r="99" spans="1:3" s="4" customFormat="1" x14ac:dyDescent="0.3">
      <c r="B99" s="4" t="s">
        <v>336</v>
      </c>
    </row>
    <row r="100" spans="1:3" s="4" customFormat="1" ht="16.5" x14ac:dyDescent="0.3">
      <c r="A100" s="86">
        <v>2</v>
      </c>
      <c r="B100" s="70" t="s">
        <v>152</v>
      </c>
    </row>
    <row r="105" spans="1:3" s="4" customFormat="1" x14ac:dyDescent="0.3">
      <c r="C105" s="15"/>
    </row>
    <row r="170" spans="2:2" s="4" customFormat="1" x14ac:dyDescent="0.3">
      <c r="B170" s="4" t="s">
        <v>196</v>
      </c>
    </row>
    <row r="171" spans="2:2" s="4" customFormat="1" x14ac:dyDescent="0.3">
      <c r="B171" s="4" t="s">
        <v>195</v>
      </c>
    </row>
    <row r="172" spans="2:2" s="4" customFormat="1" x14ac:dyDescent="0.3">
      <c r="B172" s="4" t="s">
        <v>319</v>
      </c>
    </row>
    <row r="173" spans="2:2" s="4" customFormat="1" x14ac:dyDescent="0.3">
      <c r="B173" s="4" t="s">
        <v>156</v>
      </c>
    </row>
    <row r="174" spans="2:2" s="4" customFormat="1" x14ac:dyDescent="0.3">
      <c r="B174" s="4" t="s">
        <v>157</v>
      </c>
    </row>
    <row r="175" spans="2:2" s="4" customFormat="1" x14ac:dyDescent="0.3">
      <c r="B175" s="4" t="s">
        <v>158</v>
      </c>
    </row>
    <row r="176" spans="2:2" s="4" customFormat="1" x14ac:dyDescent="0.3">
      <c r="B176" s="4" t="s">
        <v>159</v>
      </c>
    </row>
    <row r="177" spans="2:2" s="4" customFormat="1" x14ac:dyDescent="0.3">
      <c r="B177" s="4" t="s">
        <v>160</v>
      </c>
    </row>
    <row r="178" spans="2:2" s="4" customFormat="1" x14ac:dyDescent="0.3">
      <c r="B178" s="4" t="s">
        <v>161</v>
      </c>
    </row>
    <row r="179" spans="2:2" s="4" customFormat="1" x14ac:dyDescent="0.3">
      <c r="B179" s="4" t="s">
        <v>162</v>
      </c>
    </row>
    <row r="180" spans="2:2" s="4" customFormat="1" x14ac:dyDescent="0.3">
      <c r="B180" s="4" t="s">
        <v>163</v>
      </c>
    </row>
    <row r="181" spans="2:2" s="4" customFormat="1" x14ac:dyDescent="0.3">
      <c r="B181" s="4" t="s">
        <v>164</v>
      </c>
    </row>
    <row r="182" spans="2:2" s="4" customFormat="1" x14ac:dyDescent="0.3">
      <c r="B182" s="4" t="s">
        <v>197</v>
      </c>
    </row>
    <row r="183" spans="2:2" s="4" customFormat="1" x14ac:dyDescent="0.3">
      <c r="B183" s="4" t="s">
        <v>165</v>
      </c>
    </row>
    <row r="184" spans="2:2" s="4" customFormat="1" x14ac:dyDescent="0.3">
      <c r="B184" s="4" t="s">
        <v>166</v>
      </c>
    </row>
    <row r="185" spans="2:2" s="4" customFormat="1" x14ac:dyDescent="0.3">
      <c r="B185" s="4" t="s">
        <v>167</v>
      </c>
    </row>
    <row r="186" spans="2:2" s="4" customFormat="1" x14ac:dyDescent="0.3">
      <c r="B186" s="4" t="s">
        <v>168</v>
      </c>
    </row>
    <row r="187" spans="2:2" s="4" customFormat="1" x14ac:dyDescent="0.3">
      <c r="B187" s="4" t="s">
        <v>169</v>
      </c>
    </row>
    <row r="188" spans="2:2" s="4" customFormat="1" x14ac:dyDescent="0.3">
      <c r="B188" s="4" t="s">
        <v>170</v>
      </c>
    </row>
    <row r="189" spans="2:2" s="4" customFormat="1" x14ac:dyDescent="0.3">
      <c r="B189" s="4" t="s">
        <v>171</v>
      </c>
    </row>
    <row r="190" spans="2:2" s="4" customFormat="1" x14ac:dyDescent="0.3">
      <c r="B190" s="4" t="s">
        <v>172</v>
      </c>
    </row>
    <row r="191" spans="2:2" s="4" customFormat="1" x14ac:dyDescent="0.3">
      <c r="B191" s="4" t="s">
        <v>173</v>
      </c>
    </row>
    <row r="192" spans="2:2" s="4" customFormat="1" x14ac:dyDescent="0.3">
      <c r="B192" s="4" t="s">
        <v>198</v>
      </c>
    </row>
    <row r="193" spans="2:2" s="4" customFormat="1" x14ac:dyDescent="0.3">
      <c r="B193" s="4" t="s">
        <v>199</v>
      </c>
    </row>
    <row r="194" spans="2:2" s="4" customFormat="1" x14ac:dyDescent="0.3">
      <c r="B194" s="4" t="s">
        <v>174</v>
      </c>
    </row>
    <row r="195" spans="2:2" s="4" customFormat="1" x14ac:dyDescent="0.3">
      <c r="B195" s="4" t="s">
        <v>175</v>
      </c>
    </row>
    <row r="196" spans="2:2" s="4" customFormat="1" x14ac:dyDescent="0.3">
      <c r="B196" s="4" t="s">
        <v>176</v>
      </c>
    </row>
    <row r="197" spans="2:2" s="4" customFormat="1" x14ac:dyDescent="0.3">
      <c r="B197" s="4" t="s">
        <v>177</v>
      </c>
    </row>
    <row r="198" spans="2:2" s="4" customFormat="1" x14ac:dyDescent="0.3">
      <c r="B198" s="4" t="s">
        <v>178</v>
      </c>
    </row>
    <row r="199" spans="2:2" s="4" customFormat="1" x14ac:dyDescent="0.3">
      <c r="B199" s="4" t="s">
        <v>179</v>
      </c>
    </row>
    <row r="200" spans="2:2" s="4" customFormat="1" x14ac:dyDescent="0.3">
      <c r="B200" s="4" t="s">
        <v>180</v>
      </c>
    </row>
    <row r="201" spans="2:2" s="4" customFormat="1" x14ac:dyDescent="0.3">
      <c r="B201" s="4" t="s">
        <v>181</v>
      </c>
    </row>
    <row r="202" spans="2:2" s="4" customFormat="1" x14ac:dyDescent="0.3">
      <c r="B202" s="4" t="s">
        <v>182</v>
      </c>
    </row>
    <row r="203" spans="2:2" s="4" customFormat="1" x14ac:dyDescent="0.3">
      <c r="B203" s="4" t="s">
        <v>183</v>
      </c>
    </row>
    <row r="204" spans="2:2" s="4" customFormat="1" x14ac:dyDescent="0.3">
      <c r="B204" s="4" t="s">
        <v>184</v>
      </c>
    </row>
    <row r="205" spans="2:2" s="4" customFormat="1" x14ac:dyDescent="0.3">
      <c r="B205" s="4" t="s">
        <v>185</v>
      </c>
    </row>
    <row r="206" spans="2:2" s="4" customFormat="1" x14ac:dyDescent="0.3">
      <c r="B206" s="4" t="s">
        <v>186</v>
      </c>
    </row>
    <row r="207" spans="2:2" s="4" customFormat="1" x14ac:dyDescent="0.3">
      <c r="B207" s="4" t="s">
        <v>187</v>
      </c>
    </row>
    <row r="208" spans="2:2" s="4" customFormat="1" x14ac:dyDescent="0.3">
      <c r="B208" s="4" t="s">
        <v>188</v>
      </c>
    </row>
    <row r="209" spans="2:2" s="4" customFormat="1" x14ac:dyDescent="0.3">
      <c r="B209" s="4" t="s">
        <v>189</v>
      </c>
    </row>
    <row r="210" spans="2:2" s="4" customFormat="1" x14ac:dyDescent="0.3">
      <c r="B210" s="4" t="s">
        <v>190</v>
      </c>
    </row>
    <row r="211" spans="2:2" s="4" customFormat="1" x14ac:dyDescent="0.3">
      <c r="B211" s="4" t="s">
        <v>191</v>
      </c>
    </row>
    <row r="212" spans="2:2" s="4" customFormat="1" x14ac:dyDescent="0.3">
      <c r="B212" s="4" t="s">
        <v>192</v>
      </c>
    </row>
    <row r="213" spans="2:2" s="4" customFormat="1" x14ac:dyDescent="0.3">
      <c r="B213" s="4" t="s">
        <v>193</v>
      </c>
    </row>
    <row r="214" spans="2:2" s="4" customFormat="1" x14ac:dyDescent="0.3">
      <c r="B214" s="4" t="s">
        <v>194</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973096ae-7329-4b3b-9368-47aeba6959e1"/>
</file>

<file path=customXml/item4.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2.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D59107C5-B401-4A16-BB12-3D243B9D13F0}">
  <ds:schemaRefs>
    <ds:schemaRef ds:uri="http://schemas.openxmlformats.org/package/2006/metadata/core-properties"/>
    <ds:schemaRef ds:uri="eecedeb9-13b3-4e62-b003-046c92e1668a"/>
    <ds:schemaRef ds:uri="http://schemas.microsoft.com/office/2006/documentManagement/types"/>
    <ds:schemaRef ds:uri="http://schemas.microsoft.com/office/2006/metadata/properties"/>
    <ds:schemaRef ds:uri="http://purl.org/dc/dcmitype/"/>
    <ds:schemaRef ds:uri="http://purl.org/dc/elements/1.1/"/>
    <ds:schemaRef ds:uri="http://schemas.microsoft.com/sharepoint/v3/fields"/>
    <ds:schemaRef ds:uri="http://purl.org/dc/terms/"/>
    <ds:schemaRef ds:uri="http://schemas.microsoft.com/office/infopath/2007/PartnerControls"/>
    <ds:schemaRef ds:uri="http://www.w3.org/XML/1998/namespace"/>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Clifton, Frank</cp:lastModifiedBy>
  <cp:lastPrinted>2013-03-27T15:33:01Z</cp:lastPrinted>
  <dcterms:created xsi:type="dcterms:W3CDTF">2012-02-15T20:11:21Z</dcterms:created>
  <dcterms:modified xsi:type="dcterms:W3CDTF">2016-07-26T12:28:14Z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