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0245" windowHeight="8190" tabRatio="779" firstSheet="1" activeTab="6"/>
  </bookViews>
  <sheets>
    <sheet name="version control" sheetId="30" r:id="rId1"/>
    <sheet name="Guidance" sheetId="28" r:id="rId2"/>
    <sheet name="Option summary" sheetId="29" r:id="rId3"/>
    <sheet name="Fixed data" sheetId="20" r:id="rId4"/>
    <sheet name="Workings baseline" sheetId="27" r:id="rId5"/>
    <sheet name="Option 1 (Baseline) Hand Fell" sheetId="33" r:id="rId6"/>
    <sheet name="Option 2 Mulcher" sheetId="34" r:id="rId7"/>
    <sheet name="Workings template" sheetId="32" r:id="rId8"/>
  </sheets>
  <definedNames>
    <definedName name="_xlnm.Print_Area" localSheetId="5">'Option 1 (Baseline) Hand Fell'!$A$1:$AB$104</definedName>
    <definedName name="_xlnm.Print_Area" localSheetId="6">'Option 2 Mulcher'!$A$1:$AB$104</definedName>
  </definedNames>
  <calcPr calcId="145621"/>
</workbook>
</file>

<file path=xl/calcChain.xml><?xml version="1.0" encoding="utf-8"?>
<calcChain xmlns="http://schemas.openxmlformats.org/spreadsheetml/2006/main">
  <c r="G13" i="34" l="1"/>
  <c r="G13" i="33"/>
  <c r="L8" i="27" l="1"/>
  <c r="L9" i="27"/>
  <c r="L10" i="27"/>
  <c r="L11" i="27"/>
  <c r="L12" i="27"/>
  <c r="L13" i="27"/>
  <c r="L14" i="27"/>
  <c r="L15" i="27"/>
  <c r="L16" i="27"/>
  <c r="L17" i="27"/>
  <c r="L18" i="27"/>
  <c r="L7" i="27" l="1"/>
  <c r="H19" i="27"/>
  <c r="I19" i="27"/>
  <c r="K19" i="27"/>
  <c r="F13" i="34" s="1"/>
  <c r="J19" i="27"/>
  <c r="L19" i="27" l="1"/>
  <c r="F13" i="33"/>
  <c r="E68" i="33" l="1"/>
  <c r="E67"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AK26" i="34"/>
  <c r="AK28" i="34" s="1"/>
  <c r="AK29" i="34" s="1"/>
  <c r="F67" i="34"/>
  <c r="R67" i="34"/>
  <c r="AD67" i="34"/>
  <c r="AP67" i="34"/>
  <c r="BB67" i="34"/>
  <c r="AE69" i="33"/>
  <c r="AQ69" i="33"/>
  <c r="BC69" i="33"/>
  <c r="L26" i="34"/>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O28" i="34"/>
  <c r="AY33" i="34"/>
  <c r="S33" i="34"/>
  <c r="AJ33" i="34"/>
  <c r="BA33" i="34"/>
  <c r="U33" i="34"/>
  <c r="AD33" i="34"/>
  <c r="AM33" i="34"/>
  <c r="AV33" i="34"/>
  <c r="X33" i="34"/>
  <c r="AW33" i="34"/>
  <c r="AG33" i="34"/>
  <c r="Q33" i="34"/>
  <c r="AX33" i="34"/>
  <c r="AH33" i="34"/>
  <c r="R33" i="34"/>
  <c r="L28" i="34"/>
  <c r="L29" i="34" s="1"/>
  <c r="AE28" i="34"/>
  <c r="AE29" i="34" s="1"/>
  <c r="M28" i="34"/>
  <c r="M29" i="34" s="1"/>
  <c r="AW49" i="34"/>
  <c r="AX49" i="34"/>
  <c r="AY49" i="34"/>
  <c r="AZ49" i="34"/>
  <c r="BA49" i="34"/>
  <c r="BB49" i="34"/>
  <c r="BC49" i="34"/>
  <c r="BD49" i="34"/>
  <c r="H29" i="34"/>
  <c r="AV29" i="34"/>
  <c r="K28" i="34"/>
  <c r="K29" i="34" s="1"/>
  <c r="AQ28" i="34"/>
  <c r="AQ29" i="34" s="1"/>
  <c r="F26" i="33"/>
  <c r="F28" i="33" s="1"/>
  <c r="AI31" i="33" s="1"/>
  <c r="P28" i="33"/>
  <c r="P29" i="33" s="1"/>
  <c r="AO54" i="33"/>
  <c r="BB54" i="33"/>
  <c r="AK54" i="33"/>
  <c r="AI37" i="33"/>
  <c r="AR37" i="33"/>
  <c r="BA37" i="33"/>
  <c r="U37" i="33"/>
  <c r="AL37" i="33"/>
  <c r="AW37" i="33"/>
  <c r="Q37" i="33"/>
  <c r="Z37" i="33"/>
  <c r="AM37" i="33"/>
  <c r="AN37" i="33"/>
  <c r="P37" i="33"/>
  <c r="AY31"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J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AJ29" i="33"/>
  <c r="P33" i="33"/>
  <c r="S26" i="33"/>
  <c r="AA26" i="33"/>
  <c r="AQ26" i="33"/>
  <c r="AA45" i="33"/>
  <c r="W29" i="33"/>
  <c r="I33" i="33"/>
  <c r="R40" i="33"/>
  <c r="AI42" i="33"/>
  <c r="AT48"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X33" i="33"/>
  <c r="AQ45" i="33"/>
  <c r="AK49" i="33"/>
  <c r="AD49" i="33"/>
  <c r="AM29" i="33"/>
  <c r="Y33" i="33"/>
  <c r="AR34" i="33"/>
  <c r="S39" i="33"/>
  <c r="AR45" i="33"/>
  <c r="AM50"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Z32" i="33" l="1"/>
  <c r="I32" i="33"/>
  <c r="AG32" i="33"/>
  <c r="AW32" i="33"/>
  <c r="AK32" i="33"/>
  <c r="AQ32" i="33"/>
  <c r="AP32" i="33"/>
  <c r="P32" i="33"/>
  <c r="AI32" i="33"/>
  <c r="V32" i="33"/>
  <c r="AE32" i="33"/>
  <c r="G29" i="33"/>
  <c r="AC32" i="33"/>
  <c r="U32" i="33"/>
  <c r="AF32" i="33"/>
  <c r="AB32" i="33"/>
  <c r="AV32" i="33"/>
  <c r="O32" i="33"/>
  <c r="AR32" i="33"/>
  <c r="AL32" i="33"/>
  <c r="AU32"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W41" i="34"/>
  <c r="AV41" i="34"/>
  <c r="AF41" i="34"/>
  <c r="AW41" i="34"/>
  <c r="AG41" i="34"/>
  <c r="Q41" i="34"/>
  <c r="Q60" i="34" s="1"/>
  <c r="AP41" i="34"/>
  <c r="Z41" i="34"/>
  <c r="Z60" i="34" s="1"/>
  <c r="AY41" i="34"/>
  <c r="AI41" i="34"/>
  <c r="AI60" i="34" s="1"/>
  <c r="S41" i="34"/>
  <c r="AR41" i="34"/>
  <c r="AB41" i="34"/>
  <c r="AC41" i="34"/>
  <c r="AC60" i="34" s="1"/>
  <c r="AL41" i="34"/>
  <c r="AU41" i="34"/>
  <c r="AU60" i="34" s="1"/>
  <c r="BD41" i="34"/>
  <c r="X41" i="34"/>
  <c r="X60" i="34" s="1"/>
  <c r="Y41" i="34"/>
  <c r="AH41" i="34"/>
  <c r="AQ41" i="34"/>
  <c r="AZ41" i="34"/>
  <c r="AZ60" i="34" s="1"/>
  <c r="T41" i="34"/>
  <c r="AS41" i="34"/>
  <c r="BB41" i="34"/>
  <c r="V41" i="34"/>
  <c r="AE41" i="34"/>
  <c r="AN41" i="34"/>
  <c r="AO41" i="34"/>
  <c r="AX41" i="34"/>
  <c r="AX60" i="34" s="1"/>
  <c r="R41" i="34"/>
  <c r="AA41" i="34"/>
  <c r="AJ41" i="34"/>
  <c r="AS57" i="34"/>
  <c r="BB57" i="34"/>
  <c r="AL57" i="34"/>
  <c r="AU57" i="34"/>
  <c r="BD57" i="34"/>
  <c r="BD60" i="34" s="1"/>
  <c r="AN57" i="34"/>
  <c r="BA57" i="34"/>
  <c r="AT57" i="34"/>
  <c r="AM57" i="34"/>
  <c r="AW57" i="34"/>
  <c r="AG57" i="34"/>
  <c r="AP57" i="34"/>
  <c r="AY57" i="34"/>
  <c r="AI57" i="34"/>
  <c r="AR57" i="34"/>
  <c r="AK57" i="34"/>
  <c r="AV57" i="34"/>
  <c r="AX57" i="34"/>
  <c r="AQ57" i="34"/>
  <c r="AJ57" i="34"/>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BA60" i="34"/>
  <c r="G60" i="34"/>
  <c r="AJ60" i="34"/>
  <c r="R60" i="34"/>
  <c r="K60" i="34"/>
  <c r="AW60" i="34"/>
  <c r="O60" i="34"/>
  <c r="BC60" i="34"/>
  <c r="AR60" i="34"/>
  <c r="AO60" i="34"/>
  <c r="E63" i="34"/>
  <c r="E64" i="34" s="1"/>
  <c r="F61" i="34"/>
  <c r="BB60" i="34"/>
  <c r="AT60" i="34"/>
  <c r="AB60" i="34"/>
  <c r="J60" i="34"/>
  <c r="Y60" i="34"/>
  <c r="AN60" i="34"/>
  <c r="AL60" i="34"/>
  <c r="T60" i="34"/>
  <c r="AQ60" i="34"/>
  <c r="AF60" i="34"/>
  <c r="AY60" i="34"/>
  <c r="L60" i="34"/>
  <c r="I60" i="34"/>
  <c r="AM60" i="34"/>
  <c r="M60" i="34"/>
  <c r="AV60" i="34"/>
  <c r="V60" i="34"/>
  <c r="AA60" i="34"/>
  <c r="P60" i="34"/>
  <c r="AE60" i="34"/>
  <c r="AG60" i="34"/>
  <c r="N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W60" i="33" s="1"/>
  <c r="AO36" i="33"/>
  <c r="AG36" i="33"/>
  <c r="AG60" i="33" s="1"/>
  <c r="Y36" i="33"/>
  <c r="Q36" i="33"/>
  <c r="Q60" i="33" s="1"/>
  <c r="AX36" i="33"/>
  <c r="AP36" i="33"/>
  <c r="AH36" i="33"/>
  <c r="Z36" i="33"/>
  <c r="R36" i="33"/>
  <c r="R60" i="33" s="1"/>
  <c r="BA36" i="33"/>
  <c r="AS36" i="33"/>
  <c r="AK36" i="33"/>
  <c r="AK60" i="33" s="1"/>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S60" i="34" l="1"/>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Williams, Rhys (Future Networks)</author>
  </authors>
  <commentList>
    <comment ref="J7" authorId="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<sst xmlns="http://schemas.openxmlformats.org/spreadsheetml/2006/main" count="719" uniqueCount="361">
  <si>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</si>
  <si>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</si>
  <si>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</si>
  <si>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</si>
  <si>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</si>
  <si>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</si>
  <si>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</si>
  <si>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</si>
  <si>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</si>
  <si>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</si>
  <si>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</si>
  <si>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</si>
  <si>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</si>
  <si>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</si>
  <si>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</si>
  <si>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</si>
  <si>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</si>
  <si>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</si>
  <si>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</si>
  <si>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</si>
  <si>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</si>
  <si>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</si>
  <si>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</si>
  <si>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</si>
  <si>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</si>
  <si>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</si>
  <si>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</si>
  <si>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</si>
  <si>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</si>
  <si>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</si>
  <si>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</si>
  <si>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</si>
  <si>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</si>
  <si>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</si>
  <si>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</si>
  <si>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</si>
  <si>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</si>
  <si>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</si>
  <si>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</si>
  <si>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</si>
  <si>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</si>
  <si>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</si>
  <si>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</si>
  <si>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</si>
  <si>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</si>
  <si>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</si>
  <si>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</si>
  <si>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</si>
  <si>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</si>
  <si>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</si>
  <si>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</si>
  <si>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</si>
  <si>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</si>
  <si>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</si>
  <si>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</si>
  <si>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</si>
  <si>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</si>
  <si>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</si>
  <si>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</si>
  <si>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</si>
  <si>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</si>
  <si>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</si>
  <si>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</si>
  <si>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</si>
  <si>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</si>
  <si>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</si>
  <si>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</si>
  <si>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</si>
  <si>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</si>
  <si>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</si>
  <si>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</si>
  <si>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</si>
  <si>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</si>
  <si>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</si>
  <si>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</si>
  <si>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</si>
  <si>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</si>
  <si>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</si>
  <si>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</si>
  <si>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</si>
  <si>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</si>
  <si>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</si>
  <si>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</si>
  <si>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</si>
  <si>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</si>
  <si>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</si>
  <si>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</si>
  <si>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</si>
  <si>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</si>
  <si>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</si>
  <si>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</si>
  <si>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</si>
  <si>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</si>
  <si>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</si>
  <si>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</si>
  <si>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</si>
  <si>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</si>
  <si>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</si>
  <si>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</si>
  <si>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</si>
  <si>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</si>
  <si>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</si>
  <si>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</si>
  <si>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</si>
  <si>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</si>
  <si>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</si>
  <si>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</si>
  <si>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</si>
  <si>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</si>
  <si>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</si>
  <si>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</si>
  <si>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</si>
  <si>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</si>
  <si>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</si>
  <si>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</si>
  <si>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</si>
  <si>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</si>
  <si>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</si>
  <si>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</si>
  <si>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</si>
  <si>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</si>
  <si>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</si>
  <si>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</si>
  <si>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</si>
  <si>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</si>
  <si>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</si>
  <si>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</si>
  <si>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</si>
  <si>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</si>
  <si>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</si>
  <si>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</si>
  <si>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</si>
  <si>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</si>
  <si>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</si>
  <si>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</si>
  <si>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</si>
  <si>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</si>
  <si>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</si>
  <si>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</si>
  <si>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</si>
  <si>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</si>
  <si>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</si>
  <si>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</si>
  <si>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</si>
  <si>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</si>
  <si>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</si>
  <si>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</si>
  <si>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</si>
  <si>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</si>
  <si>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</si>
  <si>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</si>
  <si>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</si>
  <si>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</si>
  <si>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</si>
  <si>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</si>
  <si>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</si>
  <si>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</si>
  <si>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</si>
  <si>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</si>
  <si>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</si>
  <si>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</si>
  <si>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</si>
  <si>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</si>
  <si>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</si>
  <si>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</si>
  <si>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</si>
  <si>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</si>
  <si>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</si>
  <si>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</si>
  <si>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</si>
  <si>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</si>
  <si>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</si>
  <si>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</si>
  <si>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</si>
  <si>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</si>
  <si>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</si>
  <si>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</si>
  <si>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</si>
  <si>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</si>
  <si>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</si>
  <si>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</si>
  <si>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</si>
  <si>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</si>
  <si>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</si>
  <si>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</si>
  <si>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</si>
  <si>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</si>
  <si>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</si>
  <si>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</si>
  <si>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</si>
  <si>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</si>
  <si>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</si>
  <si>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</si>
  <si>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</si>
  <si>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</si>
  <si>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</si>
  <si>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</si>
  <si>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</si>
  <si>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</si>
  <si>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</si>
  <si>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</si>
  <si>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</si>
  <si>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</si>
  <si>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</si>
  <si>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</si>
  <si>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</si>
  <si>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</si>
  <si>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</si>
  <si>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</si>
  <si>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</si>
  <si>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</si>
  <si>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</si>
  <si>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</si>
  <si>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</si>
  <si>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</si>
  <si>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</si>
  <si>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</si>
  <si>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</si>
  <si>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</si>
  <si>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</si>
  <si>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</si>
  <si>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</si>
  <si>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</si>
  <si>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</si>
  <si>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</si>
  <si>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</si>
  <si>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</si>
  <si>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</si>
  <si>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</si>
  <si>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</si>
  <si>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</si>
  <si>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</si>
  <si>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</si>
  <si>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</si>
  <si>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</si>
  <si>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</si>
  <si>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</si>
  <si>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</si>
  <si>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</si>
  <si>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</si>
  <si>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</si>
  <si>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</si>
  <si>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</si>
  <si>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</si>
  <si>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</si>
  <si>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</si>
  <si>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</si>
  <si>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</si>
  <si>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</si>
  <si>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</si>
  <si>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</si>
  <si>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</si>
  <si>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</si>
  <si>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</si>
  <si>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</si>
  <si>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</si>
  <si>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</si>
  <si>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</si>
  <si>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</si>
  <si>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</si>
  <si>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</si>
  <si>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</si>
  <si>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</si>
  <si>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</si>
  <si>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</si>
  <si>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</si>
  <si>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</si>
  <si>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</si>
  <si>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</si>
  <si>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</si>
  <si>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</si>
  <si>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</si>
  <si>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</si>
  <si>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</si>
  <si>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</si>
  <si>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</si>
  <si>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</si>
  <si>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</si>
  <si>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</si>
  <si>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</si>
  <si>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</si>
  <si>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</si>
  <si>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</si>
  <si>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</si>
  <si>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</si>
  <si>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</si>
  <si>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</si>
  <si>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</si>
  <si>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</si>
  <si>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</si>
  <si>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</si>
  <si>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</si>
  <si>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</si>
  <si>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</si>
  <si>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</si>
  <si>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</si>
  <si>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</si>
  <si>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</si>
  <si>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</si>
  <si>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</si>
  <si>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</si>
  <si>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</si>
  <si>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</si>
  <si>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</si>
  <si>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</si>
  <si>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</si>
  <si>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</si>
  <si>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</si>
  <si>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</si>
  <si>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</si>
  <si>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</si>
  <si>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</si>
  <si>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</si>
  <si>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</si>
  <si>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</si>
  <si>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</si>
  <si>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</si>
  <si>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</si>
  <si>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</si>
  <si>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</si>
  <si>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</si>
  <si>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</si>
  <si>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</si>
  <si>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</si>
  <si>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</si>
  <si>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</si>
  <si>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</si>
  <si>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</si>
  <si>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</si>
  <si>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</si>
  <si>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</si>
  <si>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</si>
  <si>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</si>
  <si>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</si>
  <si>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</si>
  <si>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</si>
  <si>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</si>
  <si>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</si>
  <si>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</si>
  <si>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</si>
  <si>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</si>
  <si>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</si>
  <si>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</si>
  <si>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</si>
  <si>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rPr>
        <b/>
        <sz val="10"/>
        <color theme="1"/>
        <rFont val="Gill Sans MT"/>
        <family val="2"/>
      </rPr>
      <t xml:space="preserve">CMZ YEOVIL. </t>
    </r>
    <r>
      <rPr>
        <sz val="10"/>
        <color theme="1"/>
        <rFont val="Gill Sans MT"/>
        <family val="2"/>
      </rPr>
      <t>The driver to use a smart technology (DSR, Battery or Flexible Generation) as an alternative to traditional reinforcement if it delivers value to customers</t>
    </r>
  </si>
  <si>
    <t>Option 1 (Baseline)</t>
  </si>
  <si>
    <t>Option 2</t>
  </si>
  <si>
    <t>Option 3</t>
  </si>
  <si>
    <t>Do Nothing Scenario.  Normal fault location occurrs</t>
  </si>
  <si>
    <t>LV automation team locates faults using Bidoyng technology</t>
  </si>
  <si>
    <r>
      <t xml:space="preserve">Workings / assumptions used for costing </t>
    </r>
    <r>
      <rPr>
        <b/>
        <sz val="14"/>
        <color rgb="FF0070C0"/>
        <rFont val="Calibri"/>
        <family val="2"/>
        <scheme val="minor"/>
      </rPr>
      <t>option 2</t>
    </r>
  </si>
  <si>
    <t>Date Range</t>
  </si>
  <si>
    <t>Total Spans Cleared</t>
  </si>
  <si>
    <t>Total Hand Cutting Costs</t>
  </si>
  <si>
    <t>Total Mulcher Costs</t>
  </si>
  <si>
    <t>Total Savings</t>
  </si>
  <si>
    <t>Totals</t>
  </si>
  <si>
    <t>Option 1: Hand Felling</t>
  </si>
  <si>
    <t>Option 2: Mulcher</t>
  </si>
  <si>
    <t>NIA &amp; Maintenance Costs</t>
  </si>
  <si>
    <t>Maintenance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</si>
</sst>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8"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0">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0" fontId="4" fillId="10" borderId="3" xfId="0" applyFont="1" applyFill="1" applyBorder="1" applyAlignment="1">
      <alignment vertical="top"/>
    </xf>
    <xf numFmtId="0" fontId="4" fillId="10" borderId="3" xfId="0" applyFont="1" applyFill="1" applyBorder="1" applyAlignment="1">
      <alignment vertical="top" wrapText="1"/>
    </xf>
    <xf numFmtId="8" fontId="4" fillId="10" borderId="3" xfId="0" applyNumberFormat="1" applyFont="1" applyFill="1" applyBorder="1" applyAlignment="1">
      <alignment horizontal="center" vertical="top"/>
    </xf>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4" fillId="0" borderId="0" xfId="0" applyFont="1"/>
    <xf numFmtId="0" fontId="0" fillId="0" borderId="3" xfId="0" applyBorder="1"/>
    <xf numFmtId="0" fontId="0" fillId="0" borderId="3" xfId="0" applyBorder="1" applyAlignment="1">
      <alignment wrapText="1"/>
    </xf>
    <xf numFmtId="14" fontId="0" fillId="0" borderId="3" xfId="0" applyNumberFormat="1" applyBorder="1"/>
    <xf numFmtId="170" fontId="0" fillId="0" borderId="3" xfId="0" applyNumberFormat="1" applyBorder="1"/>
    <xf numFmtId="0" fontId="0" fillId="0" borderId="3" xfId="0" applyNumberFormat="1" applyBorder="1"/>
    <xf numFmtId="0" fontId="0" fillId="0" borderId="7" xfId="0" applyBorder="1" applyAlignment="1">
      <alignment horizontal="center"/>
    </xf>
    <xf numFmtId="0" fontId="0" fillId="0" borderId="9" xfId="0" applyBorder="1" applyAlignment="1">
      <alignment horizontal="center"/>
    </xf>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309</v>
      </c>
    </row>
    <row r="7" spans="1:5" ht="21.75" customHeight="1" x14ac:dyDescent="0.25">
      <c r="B7" s="133"/>
      <c r="C7" s="133"/>
      <c r="D7" s="134">
        <v>41393</v>
      </c>
      <c r="E7" s="133" t="s">
        <v>332</v>
      </c>
    </row>
    <row r="8" spans="1:5" ht="21.75" customHeight="1" x14ac:dyDescent="0.25">
      <c r="D8" s="134">
        <v>41649</v>
      </c>
      <c r="E8" s="136" t="s">
        <v>333</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95</v>
      </c>
    </row>
    <row r="6" spans="2:3" x14ac:dyDescent="0.3">
      <c r="B6" s="96" t="s">
        <v>217</v>
      </c>
      <c r="C6" s="31" t="s">
        <v>218</v>
      </c>
    </row>
    <row r="7" spans="2:3" ht="56.25" customHeight="1" x14ac:dyDescent="0.3">
      <c r="B7" s="97" t="s">
        <v>300</v>
      </c>
      <c r="C7" s="31" t="s">
        <v>331</v>
      </c>
    </row>
    <row r="8" spans="2:3" x14ac:dyDescent="0.3">
      <c r="B8" s="98" t="s">
        <v>301</v>
      </c>
      <c r="C8" s="31" t="s">
        <v>302</v>
      </c>
    </row>
    <row r="9" spans="2:3" ht="30" x14ac:dyDescent="0.3">
      <c r="B9" s="97" t="s">
        <v>224</v>
      </c>
      <c r="C9" s="31" t="s">
        <v>330</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64</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310</v>
      </c>
      <c r="C25" s="91"/>
      <c r="D25" s="91"/>
    </row>
    <row r="26" spans="2:4" ht="32.25" customHeight="1" x14ac:dyDescent="0.3">
      <c r="B26" s="141" t="s">
        <v>222</v>
      </c>
      <c r="C26" s="141"/>
      <c r="D26" s="141"/>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19" activePane="bottomLeft" state="frozen"/>
      <selection activeCell="A7" sqref="A7"/>
      <selection pane="bottomLeft" activeCell="D29" sqref="D29"/>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46" t="s">
        <v>344</v>
      </c>
      <c r="C2" s="147"/>
      <c r="D2" s="147"/>
      <c r="E2" s="147"/>
      <c r="F2" s="148"/>
      <c r="Z2" s="26" t="s">
        <v>79</v>
      </c>
    </row>
    <row r="3" spans="2:26" ht="24.75" customHeight="1" x14ac:dyDescent="0.3">
      <c r="B3" s="149"/>
      <c r="C3" s="150"/>
      <c r="D3" s="150"/>
      <c r="E3" s="150"/>
      <c r="F3" s="151"/>
    </row>
    <row r="4" spans="2:26" ht="18" customHeight="1" x14ac:dyDescent="0.3">
      <c r="B4" s="25" t="s">
        <v>78</v>
      </c>
      <c r="C4" s="27"/>
      <c r="D4" s="27"/>
      <c r="E4" s="27"/>
      <c r="F4" s="27"/>
    </row>
    <row r="5" spans="2:26" ht="24.75" customHeight="1" x14ac:dyDescent="0.3">
      <c r="B5" s="160"/>
      <c r="C5" s="161"/>
      <c r="D5" s="161"/>
      <c r="E5" s="161"/>
      <c r="F5" s="162"/>
    </row>
    <row r="6" spans="2:26" ht="13.5" customHeight="1" x14ac:dyDescent="0.3">
      <c r="B6" s="27"/>
      <c r="C6" s="27"/>
      <c r="D6" s="27"/>
      <c r="E6" s="27"/>
      <c r="F6" s="27"/>
    </row>
    <row r="7" spans="2:26" x14ac:dyDescent="0.3">
      <c r="B7" s="25" t="s">
        <v>48</v>
      </c>
    </row>
    <row r="8" spans="2:26" x14ac:dyDescent="0.3">
      <c r="B8" s="156" t="s">
        <v>336</v>
      </c>
      <c r="C8" s="157"/>
      <c r="D8" s="152" t="s">
        <v>30</v>
      </c>
      <c r="E8" s="152"/>
      <c r="F8" s="152"/>
    </row>
    <row r="9" spans="2:26" ht="22.5" customHeight="1" x14ac:dyDescent="0.3">
      <c r="B9" s="158" t="s">
        <v>345</v>
      </c>
      <c r="C9" s="159"/>
      <c r="D9" s="145" t="s">
        <v>348</v>
      </c>
      <c r="E9" s="145"/>
      <c r="F9" s="145"/>
    </row>
    <row r="10" spans="2:26" ht="35.25" customHeight="1" x14ac:dyDescent="0.3">
      <c r="B10" s="158" t="s">
        <v>346</v>
      </c>
      <c r="C10" s="159"/>
      <c r="D10" s="153" t="s">
        <v>349</v>
      </c>
      <c r="E10" s="154"/>
      <c r="F10" s="155"/>
    </row>
    <row r="11" spans="2:26" ht="39" customHeight="1" x14ac:dyDescent="0.3">
      <c r="B11" s="158" t="s">
        <v>347</v>
      </c>
      <c r="C11" s="159"/>
      <c r="D11" s="145"/>
      <c r="E11" s="145"/>
      <c r="F11" s="145"/>
    </row>
    <row r="12" spans="2:26" ht="22.5" customHeight="1" x14ac:dyDescent="0.3">
      <c r="B12" s="158"/>
      <c r="C12" s="159"/>
      <c r="D12" s="145"/>
      <c r="E12" s="145"/>
      <c r="F12" s="145"/>
    </row>
    <row r="13" spans="2:26" ht="42" customHeight="1" x14ac:dyDescent="0.3">
      <c r="B13" s="158"/>
      <c r="C13" s="159"/>
      <c r="D13" s="145"/>
      <c r="E13" s="145"/>
      <c r="F13" s="145"/>
    </row>
    <row r="14" spans="2:26" ht="22.5" customHeight="1" x14ac:dyDescent="0.3">
      <c r="B14" s="158"/>
      <c r="C14" s="159"/>
      <c r="D14" s="145"/>
      <c r="E14" s="145"/>
      <c r="F14" s="145"/>
    </row>
    <row r="15" spans="2:26" ht="45.75" customHeight="1" x14ac:dyDescent="0.3">
      <c r="B15" s="158"/>
      <c r="C15" s="159"/>
      <c r="D15" s="145"/>
      <c r="E15" s="145"/>
      <c r="F15" s="145"/>
    </row>
    <row r="16" spans="2:26" ht="28.5" customHeight="1" x14ac:dyDescent="0.3">
      <c r="B16" s="158"/>
      <c r="C16" s="159"/>
      <c r="D16" s="145"/>
      <c r="E16" s="145"/>
      <c r="F16" s="145"/>
    </row>
    <row r="17" spans="2:11" ht="22.5" customHeight="1" x14ac:dyDescent="0.3">
      <c r="B17" s="142"/>
      <c r="C17" s="143"/>
      <c r="D17" s="144"/>
      <c r="E17" s="144"/>
      <c r="F17" s="144"/>
    </row>
    <row r="18" spans="2:11" ht="22.5" customHeight="1" x14ac:dyDescent="0.3">
      <c r="B18" s="142"/>
      <c r="C18" s="143"/>
      <c r="D18" s="144"/>
      <c r="E18" s="144"/>
      <c r="F18" s="144"/>
    </row>
    <row r="19" spans="2:11" ht="22.5" customHeight="1" x14ac:dyDescent="0.3">
      <c r="B19" s="142"/>
      <c r="C19" s="143"/>
      <c r="D19" s="144"/>
      <c r="E19" s="144"/>
      <c r="F19" s="144"/>
    </row>
    <row r="20" spans="2:11" ht="22.5" customHeight="1" x14ac:dyDescent="0.3">
      <c r="B20" s="142"/>
      <c r="C20" s="143"/>
      <c r="D20" s="144"/>
      <c r="E20" s="144"/>
      <c r="F20" s="144"/>
    </row>
    <row r="21" spans="2:11" ht="22.5" customHeight="1" x14ac:dyDescent="0.3">
      <c r="B21" s="142"/>
      <c r="C21" s="143"/>
      <c r="D21" s="144"/>
      <c r="E21" s="144"/>
      <c r="F21" s="144"/>
    </row>
    <row r="22" spans="2:11" ht="22.5" customHeight="1" x14ac:dyDescent="0.3">
      <c r="B22" s="142"/>
      <c r="C22" s="143"/>
      <c r="D22" s="144"/>
      <c r="E22" s="144"/>
      <c r="F22" s="144"/>
    </row>
    <row r="23" spans="2:11" ht="22.5" customHeight="1" x14ac:dyDescent="0.3">
      <c r="B23" s="142"/>
      <c r="C23" s="143"/>
      <c r="D23" s="144"/>
      <c r="E23" s="144"/>
      <c r="F23" s="144"/>
    </row>
    <row r="24" spans="2:11" ht="12.75" customHeight="1" x14ac:dyDescent="0.3">
      <c r="B24" s="28"/>
      <c r="C24" s="28"/>
      <c r="D24" s="29"/>
      <c r="E24" s="29"/>
      <c r="F24" s="29"/>
    </row>
    <row r="25" spans="2:11" x14ac:dyDescent="0.3">
      <c r="B25" s="25" t="s">
        <v>49</v>
      </c>
    </row>
    <row r="26" spans="2:11" ht="38.25" customHeight="1" x14ac:dyDescent="0.3">
      <c r="B26" s="164" t="s">
        <v>47</v>
      </c>
      <c r="C26" s="166" t="s">
        <v>27</v>
      </c>
      <c r="D26" s="166" t="s">
        <v>28</v>
      </c>
      <c r="E26" s="166" t="s">
        <v>30</v>
      </c>
      <c r="F26" s="164" t="s">
        <v>339</v>
      </c>
      <c r="G26" s="163" t="s">
        <v>99</v>
      </c>
      <c r="H26" s="163"/>
      <c r="I26" s="163"/>
      <c r="J26" s="163"/>
      <c r="K26" s="163"/>
    </row>
    <row r="27" spans="2:11" ht="36" customHeight="1" x14ac:dyDescent="0.3">
      <c r="B27" s="165"/>
      <c r="C27" s="167"/>
      <c r="D27" s="167"/>
      <c r="E27" s="167"/>
      <c r="F27" s="165"/>
      <c r="G27" s="64" t="s">
        <v>100</v>
      </c>
      <c r="H27" s="64" t="s">
        <v>101</v>
      </c>
      <c r="I27" s="64" t="s">
        <v>102</v>
      </c>
      <c r="J27" s="64" t="s">
        <v>103</v>
      </c>
      <c r="K27" s="64" t="s">
        <v>104</v>
      </c>
    </row>
    <row r="28" spans="2:11" ht="27.75" customHeight="1" x14ac:dyDescent="0.3">
      <c r="B28" s="30">
        <v>1</v>
      </c>
      <c r="C28" s="31" t="s">
        <v>357</v>
      </c>
      <c r="D28" s="30" t="s">
        <v>79</v>
      </c>
      <c r="E28" s="31"/>
      <c r="F28" s="30"/>
      <c r="G28" s="65">
        <f>'Option 1 (Baseline) Hand Fell'!$C$4</f>
        <v>-0.23855269006705707</v>
      </c>
      <c r="H28" s="65">
        <f>'Option 1 (Baseline) Hand Fell'!$C$5</f>
        <v>-0.28056039224296786</v>
      </c>
      <c r="I28" s="65">
        <f>'Option 1 (Baseline) Hand Fell'!$C$6</f>
        <v>-0.30896829340975235</v>
      </c>
      <c r="J28" s="65">
        <f>'Option 1 (Baseline) Hand Fell'!$C$7</f>
        <v>-0.33737156844811</v>
      </c>
      <c r="K28" s="66"/>
    </row>
    <row r="29" spans="2:11" ht="27.75" customHeight="1" x14ac:dyDescent="0.3">
      <c r="B29" s="30">
        <v>2</v>
      </c>
      <c r="C29" s="30" t="s">
        <v>358</v>
      </c>
      <c r="D29" s="30" t="s">
        <v>29</v>
      </c>
      <c r="E29" s="31"/>
      <c r="F29" s="30"/>
      <c r="G29" s="65">
        <f>'Option 2 Mulcher'!$C$4</f>
        <v>-0.12445227837961322</v>
      </c>
      <c r="H29" s="65">
        <f>'Option 2 Mulcher'!$C$5</f>
        <v>-0.14623760743203701</v>
      </c>
      <c r="I29" s="65">
        <f>'Option 2 Mulcher'!$C$6</f>
        <v>-0.16096607563481943</v>
      </c>
      <c r="J29" s="65">
        <f>'Option 2 Mulcher'!$C$7</f>
        <v>-0.17568452711027849</v>
      </c>
      <c r="K29" s="30"/>
    </row>
    <row r="30" spans="2:11" ht="27.75" customHeight="1" x14ac:dyDescent="0.3">
      <c r="B30" s="138">
        <v>3</v>
      </c>
      <c r="C30" s="138"/>
      <c r="D30" s="138"/>
      <c r="E30" s="139"/>
      <c r="F30" s="138"/>
      <c r="G30" s="140"/>
      <c r="H30" s="140"/>
      <c r="I30" s="140"/>
      <c r="J30" s="140"/>
      <c r="K30" s="138"/>
    </row>
    <row r="31" spans="2:11" ht="27.75" customHeight="1" x14ac:dyDescent="0.3">
      <c r="B31" s="138">
        <v>4</v>
      </c>
      <c r="C31" s="138"/>
      <c r="D31" s="138"/>
      <c r="E31" s="139"/>
      <c r="F31" s="138"/>
      <c r="G31" s="140"/>
      <c r="H31" s="140"/>
      <c r="I31" s="140"/>
      <c r="J31" s="140"/>
      <c r="K31" s="138"/>
    </row>
    <row r="32" spans="2:11" ht="27.75" customHeight="1" x14ac:dyDescent="0.3">
      <c r="B32" s="138">
        <v>5</v>
      </c>
      <c r="C32" s="138"/>
      <c r="D32" s="138"/>
      <c r="E32" s="139"/>
      <c r="F32" s="138"/>
      <c r="G32" s="140"/>
      <c r="H32" s="140"/>
      <c r="I32" s="140"/>
      <c r="J32" s="140"/>
      <c r="K32" s="138"/>
    </row>
    <row r="33" spans="2:11" ht="27.75" customHeight="1" x14ac:dyDescent="0.3">
      <c r="B33" s="138">
        <v>6</v>
      </c>
      <c r="C33" s="138"/>
      <c r="D33" s="138"/>
      <c r="E33" s="139"/>
      <c r="F33" s="138"/>
      <c r="G33" s="140"/>
      <c r="H33" s="140"/>
      <c r="I33" s="140"/>
      <c r="J33" s="140"/>
      <c r="K33" s="138"/>
    </row>
    <row r="34" spans="2:11" ht="27.75" customHeight="1" x14ac:dyDescent="0.3">
      <c r="B34" s="138">
        <v>7</v>
      </c>
      <c r="C34" s="138"/>
      <c r="D34" s="138"/>
      <c r="E34" s="139"/>
      <c r="F34" s="138"/>
      <c r="G34" s="140"/>
      <c r="H34" s="140"/>
      <c r="I34" s="140"/>
      <c r="J34" s="140"/>
      <c r="K34" s="138"/>
    </row>
    <row r="35" spans="2:11" ht="27.75" customHeight="1" x14ac:dyDescent="0.3">
      <c r="B35" s="138">
        <v>8</v>
      </c>
      <c r="C35" s="138"/>
      <c r="D35" s="138"/>
      <c r="E35" s="139"/>
      <c r="F35" s="138"/>
      <c r="G35" s="140"/>
      <c r="H35" s="140"/>
      <c r="I35" s="140"/>
      <c r="J35" s="140"/>
      <c r="K35" s="138"/>
    </row>
    <row r="39" spans="2:11" x14ac:dyDescent="0.3">
      <c r="B39"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294</v>
      </c>
      <c r="E3" s="21"/>
      <c r="F3" s="77"/>
      <c r="G3" s="127"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308</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68" t="s">
        <v>73</v>
      </c>
      <c r="C13" s="169"/>
      <c r="D13" s="126"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0"/>
      <c r="C14" s="171"/>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2" t="s">
        <v>323</v>
      </c>
      <c r="C15" s="42" t="s">
        <v>316</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2"/>
      <c r="C16" s="42" t="s">
        <v>317</v>
      </c>
      <c r="D16" s="125">
        <v>1.3004251926654264</v>
      </c>
      <c r="E16" s="83"/>
      <c r="F16" s="71" t="s">
        <v>154</v>
      </c>
      <c r="G16" s="39"/>
      <c r="H16" s="39"/>
      <c r="I16" s="76"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2"/>
      <c r="C17" s="42" t="s">
        <v>318</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2"/>
      <c r="C18" s="42" t="s">
        <v>319</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2"/>
      <c r="C19" s="42" t="s">
        <v>320</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2"/>
      <c r="C20" s="42" t="s">
        <v>321</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2"/>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2"/>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2"/>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2"/>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311</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72</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36"/>
  <sheetViews>
    <sheetView topLeftCell="A7" workbookViewId="0">
      <selection activeCell="K36" sqref="J36:K36"/>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5" spans="1:12" x14ac:dyDescent="0.25">
      <c r="F5" s="182" t="s">
        <v>255</v>
      </c>
    </row>
    <row r="6" spans="1:12" ht="46.5" customHeight="1" x14ac:dyDescent="0.25">
      <c r="F6" s="188" t="s">
        <v>351</v>
      </c>
      <c r="G6" s="189"/>
      <c r="H6" s="184" t="s">
        <v>352</v>
      </c>
      <c r="I6" s="184" t="s">
        <v>353</v>
      </c>
      <c r="J6" s="184" t="s">
        <v>359</v>
      </c>
      <c r="K6" s="184" t="s">
        <v>354</v>
      </c>
      <c r="L6" s="184" t="s">
        <v>355</v>
      </c>
    </row>
    <row r="7" spans="1:12" x14ac:dyDescent="0.25">
      <c r="F7" s="185">
        <v>42461</v>
      </c>
      <c r="G7" s="185">
        <v>42490</v>
      </c>
      <c r="H7" s="183">
        <v>100</v>
      </c>
      <c r="I7" s="186">
        <v>55005.999999999993</v>
      </c>
      <c r="J7" s="186">
        <v>25900</v>
      </c>
      <c r="K7" s="186">
        <v>17454</v>
      </c>
      <c r="L7" s="186">
        <f>I7-J7-K7</f>
        <v>11651.999999999993</v>
      </c>
    </row>
    <row r="8" spans="1:12" x14ac:dyDescent="0.25">
      <c r="F8" s="185">
        <v>42491</v>
      </c>
      <c r="G8" s="185">
        <v>42521</v>
      </c>
      <c r="H8" s="183">
        <v>0</v>
      </c>
      <c r="I8" s="186">
        <v>0</v>
      </c>
      <c r="J8" s="186">
        <v>2595</v>
      </c>
      <c r="K8" s="186">
        <v>0</v>
      </c>
      <c r="L8" s="186">
        <f t="shared" ref="L8:L18" si="0">I8-J8-K8</f>
        <v>-2595</v>
      </c>
    </row>
    <row r="9" spans="1:12" x14ac:dyDescent="0.25">
      <c r="F9" s="185">
        <v>42522</v>
      </c>
      <c r="G9" s="185">
        <v>42551</v>
      </c>
      <c r="H9" s="183">
        <v>16</v>
      </c>
      <c r="I9" s="186">
        <v>11646.586770428014</v>
      </c>
      <c r="J9" s="186">
        <v>0</v>
      </c>
      <c r="K9" s="186">
        <v>3036.385214007782</v>
      </c>
      <c r="L9" s="186">
        <f t="shared" si="0"/>
        <v>8610.201556420232</v>
      </c>
    </row>
    <row r="10" spans="1:12" x14ac:dyDescent="0.25">
      <c r="F10" s="185">
        <v>42552</v>
      </c>
      <c r="G10" s="185">
        <v>42582</v>
      </c>
      <c r="H10" s="183">
        <v>38</v>
      </c>
      <c r="I10" s="186">
        <v>21287.081712062252</v>
      </c>
      <c r="J10" s="186">
        <v>10604</v>
      </c>
      <c r="K10" s="186">
        <v>6188.87859922179</v>
      </c>
      <c r="L10" s="186">
        <f t="shared" si="0"/>
        <v>4494.2031128404624</v>
      </c>
    </row>
    <row r="11" spans="1:12" x14ac:dyDescent="0.25">
      <c r="F11" s="185">
        <v>42583</v>
      </c>
      <c r="G11" s="185">
        <v>42613</v>
      </c>
      <c r="H11" s="183">
        <v>42</v>
      </c>
      <c r="I11" s="186">
        <v>26728.989883268478</v>
      </c>
      <c r="J11" s="186">
        <v>0</v>
      </c>
      <c r="K11" s="186">
        <v>8501.878599221789</v>
      </c>
      <c r="L11" s="186">
        <f t="shared" si="0"/>
        <v>18227.111284046689</v>
      </c>
    </row>
    <row r="12" spans="1:12" x14ac:dyDescent="0.25">
      <c r="F12" s="185">
        <v>42614</v>
      </c>
      <c r="G12" s="185">
        <v>42643</v>
      </c>
      <c r="H12" s="183">
        <v>18</v>
      </c>
      <c r="I12" s="186">
        <v>10181.509727626459</v>
      </c>
      <c r="J12" s="186">
        <v>0</v>
      </c>
      <c r="K12" s="186">
        <v>2101.5081712062256</v>
      </c>
      <c r="L12" s="186">
        <f t="shared" si="0"/>
        <v>8080.0015564202331</v>
      </c>
    </row>
    <row r="13" spans="1:12" x14ac:dyDescent="0.25">
      <c r="F13" s="185">
        <v>42644</v>
      </c>
      <c r="G13" s="185">
        <v>42674</v>
      </c>
      <c r="H13" s="183">
        <v>57</v>
      </c>
      <c r="I13" s="186">
        <v>15038.15719844358</v>
      </c>
      <c r="J13" s="186">
        <v>0</v>
      </c>
      <c r="K13" s="186">
        <v>6182.1245136186772</v>
      </c>
      <c r="L13" s="186">
        <f t="shared" si="0"/>
        <v>8856.0326848249024</v>
      </c>
    </row>
    <row r="14" spans="1:12" x14ac:dyDescent="0.25">
      <c r="F14" s="185">
        <v>42675</v>
      </c>
      <c r="G14" s="185">
        <v>42704</v>
      </c>
      <c r="H14" s="183">
        <v>10</v>
      </c>
      <c r="I14" s="186">
        <v>5710.770428015564</v>
      </c>
      <c r="J14" s="186">
        <v>0</v>
      </c>
      <c r="K14" s="186">
        <v>5295.6326848249028</v>
      </c>
      <c r="L14" s="186">
        <f t="shared" si="0"/>
        <v>415.13774319066124</v>
      </c>
    </row>
    <row r="15" spans="1:12" x14ac:dyDescent="0.25">
      <c r="F15" s="185">
        <v>42705</v>
      </c>
      <c r="G15" s="185">
        <v>42735</v>
      </c>
      <c r="H15" s="183">
        <v>6</v>
      </c>
      <c r="I15" s="186">
        <v>4568.6163424124506</v>
      </c>
      <c r="J15" s="186">
        <v>0</v>
      </c>
      <c r="K15" s="186">
        <v>3335.8622568093388</v>
      </c>
      <c r="L15" s="186">
        <f t="shared" si="0"/>
        <v>1232.7540856031119</v>
      </c>
    </row>
    <row r="16" spans="1:12" x14ac:dyDescent="0.25">
      <c r="F16" s="185">
        <v>42736</v>
      </c>
      <c r="G16" s="185">
        <v>42766</v>
      </c>
      <c r="H16" s="183">
        <v>32</v>
      </c>
      <c r="I16" s="186">
        <v>15430.403112840464</v>
      </c>
      <c r="J16" s="186">
        <v>2550</v>
      </c>
      <c r="K16" s="186">
        <v>6863.878599221789</v>
      </c>
      <c r="L16" s="186">
        <f t="shared" si="0"/>
        <v>6016.524513618675</v>
      </c>
    </row>
    <row r="17" spans="6:12" x14ac:dyDescent="0.25">
      <c r="F17" s="185">
        <v>42767</v>
      </c>
      <c r="G17" s="185">
        <v>42794</v>
      </c>
      <c r="H17" s="183">
        <v>73</v>
      </c>
      <c r="I17" s="186">
        <v>26941.805447470811</v>
      </c>
      <c r="J17" s="186">
        <v>0</v>
      </c>
      <c r="K17" s="186">
        <v>12003.340856031127</v>
      </c>
      <c r="L17" s="186">
        <f t="shared" si="0"/>
        <v>14938.464591439684</v>
      </c>
    </row>
    <row r="18" spans="6:12" x14ac:dyDescent="0.25">
      <c r="F18" s="185">
        <v>42795</v>
      </c>
      <c r="G18" s="185">
        <v>42825</v>
      </c>
      <c r="H18" s="183">
        <v>27</v>
      </c>
      <c r="I18" s="186">
        <v>10522.863813229571</v>
      </c>
      <c r="J18" s="186">
        <v>0</v>
      </c>
      <c r="K18" s="186">
        <v>5952.4015564202327</v>
      </c>
      <c r="L18" s="186">
        <f t="shared" si="0"/>
        <v>4570.4622568093382</v>
      </c>
    </row>
    <row r="19" spans="6:12" x14ac:dyDescent="0.25">
      <c r="F19" s="188" t="s">
        <v>356</v>
      </c>
      <c r="G19" s="189"/>
      <c r="H19" s="187">
        <f>SUM(H7:H18)</f>
        <v>419</v>
      </c>
      <c r="I19" s="186">
        <f>SUM(I7:I18)</f>
        <v>203062.78443579763</v>
      </c>
      <c r="J19" s="186">
        <f>SUM(J7:J18)</f>
        <v>41649</v>
      </c>
      <c r="K19" s="186">
        <f>SUM(K7:K18)</f>
        <v>76915.891050583639</v>
      </c>
      <c r="L19" s="186">
        <f>SUM(L7:L18)</f>
        <v>84497.893385213974</v>
      </c>
    </row>
    <row r="22" spans="6:12" x14ac:dyDescent="0.25">
      <c r="F22" s="182" t="s">
        <v>256</v>
      </c>
    </row>
    <row r="23" spans="6:12" ht="45" x14ac:dyDescent="0.25">
      <c r="F23" s="188" t="s">
        <v>351</v>
      </c>
      <c r="G23" s="189"/>
      <c r="H23" s="184" t="s">
        <v>352</v>
      </c>
      <c r="I23" s="184" t="s">
        <v>353</v>
      </c>
      <c r="J23" s="184" t="s">
        <v>360</v>
      </c>
      <c r="K23" s="184" t="s">
        <v>354</v>
      </c>
      <c r="L23" s="184" t="s">
        <v>355</v>
      </c>
    </row>
    <row r="24" spans="6:12" x14ac:dyDescent="0.25">
      <c r="F24" s="185">
        <v>42826</v>
      </c>
      <c r="G24" s="185">
        <v>42855</v>
      </c>
      <c r="H24" s="183">
        <v>11</v>
      </c>
      <c r="I24" s="186">
        <v>9112.1556420233446</v>
      </c>
      <c r="J24" s="186"/>
      <c r="K24" s="186">
        <v>4054.0622568093386</v>
      </c>
      <c r="L24" s="186">
        <v>5058.093385214006</v>
      </c>
    </row>
    <row r="25" spans="6:12" x14ac:dyDescent="0.25">
      <c r="F25" s="185">
        <v>42856</v>
      </c>
      <c r="G25" s="185">
        <v>42886</v>
      </c>
      <c r="H25" s="183">
        <v>41</v>
      </c>
      <c r="I25" s="186">
        <v>13535.480155642026</v>
      </c>
      <c r="J25" s="186"/>
      <c r="K25" s="186">
        <v>7704.4785992217894</v>
      </c>
      <c r="L25" s="186">
        <v>5831.0015564202367</v>
      </c>
    </row>
    <row r="26" spans="6:12" x14ac:dyDescent="0.25">
      <c r="F26" s="185">
        <v>42887</v>
      </c>
      <c r="G26" s="185">
        <v>42916</v>
      </c>
      <c r="H26" s="183">
        <v>15</v>
      </c>
      <c r="I26" s="186">
        <v>9340.986770428015</v>
      </c>
      <c r="J26" s="186">
        <v>175</v>
      </c>
      <c r="K26" s="186">
        <v>3241.5852140077823</v>
      </c>
      <c r="L26" s="186">
        <v>5924.4015564202327</v>
      </c>
    </row>
    <row r="27" spans="6:12" x14ac:dyDescent="0.25">
      <c r="F27" s="185">
        <v>42917</v>
      </c>
      <c r="G27" s="185">
        <v>42947</v>
      </c>
      <c r="H27" s="183">
        <v>33</v>
      </c>
      <c r="I27" s="186">
        <v>16603.526848249028</v>
      </c>
      <c r="J27" s="186"/>
      <c r="K27" s="186">
        <v>6183.9245136186764</v>
      </c>
      <c r="L27" s="186">
        <v>10419.602334630352</v>
      </c>
    </row>
    <row r="28" spans="6:12" x14ac:dyDescent="0.25">
      <c r="F28" s="185">
        <v>42948</v>
      </c>
      <c r="G28" s="185">
        <v>42978</v>
      </c>
      <c r="H28" s="183">
        <v>84</v>
      </c>
      <c r="I28" s="186">
        <v>48161.363424124516</v>
      </c>
      <c r="J28" s="186"/>
      <c r="K28" s="186">
        <v>14249.080155642023</v>
      </c>
      <c r="L28" s="186">
        <v>33912.283268482497</v>
      </c>
    </row>
    <row r="29" spans="6:12" x14ac:dyDescent="0.25">
      <c r="F29" s="185">
        <v>42979</v>
      </c>
      <c r="G29" s="185">
        <v>43008</v>
      </c>
      <c r="H29" s="183">
        <v>26</v>
      </c>
      <c r="I29" s="186">
        <v>9094.0326848249024</v>
      </c>
      <c r="J29" s="186">
        <v>4292.57</v>
      </c>
      <c r="K29" s="186">
        <v>4668.0933852140079</v>
      </c>
      <c r="L29" s="186">
        <v>133.36929961089481</v>
      </c>
    </row>
    <row r="30" spans="6:12" x14ac:dyDescent="0.25">
      <c r="F30" s="185">
        <v>43009</v>
      </c>
      <c r="G30" s="185">
        <v>43039</v>
      </c>
      <c r="H30" s="183">
        <v>5</v>
      </c>
      <c r="I30" s="186">
        <v>3037.3852140077815</v>
      </c>
      <c r="J30" s="186"/>
      <c r="K30" s="186">
        <v>1821.8311284046686</v>
      </c>
      <c r="L30" s="186">
        <v>1215.554085603113</v>
      </c>
    </row>
    <row r="31" spans="6:12" x14ac:dyDescent="0.25">
      <c r="F31" s="185">
        <v>43040</v>
      </c>
      <c r="G31" s="185">
        <v>43069</v>
      </c>
      <c r="H31" s="183">
        <v>13</v>
      </c>
      <c r="I31" s="186">
        <v>7216.9245136186764</v>
      </c>
      <c r="J31" s="186">
        <v>3421.28</v>
      </c>
      <c r="K31" s="186">
        <v>1924.4311284046692</v>
      </c>
      <c r="L31" s="186">
        <v>1871.2133852140071</v>
      </c>
    </row>
    <row r="32" spans="6:12" x14ac:dyDescent="0.25">
      <c r="F32" s="185">
        <v>43070</v>
      </c>
      <c r="G32" s="185">
        <v>43100</v>
      </c>
      <c r="H32" s="183">
        <v>0</v>
      </c>
      <c r="I32" s="186">
        <v>0</v>
      </c>
      <c r="J32" s="186"/>
      <c r="K32" s="186">
        <v>0</v>
      </c>
      <c r="L32" s="186">
        <v>0</v>
      </c>
    </row>
    <row r="33" spans="6:12" x14ac:dyDescent="0.25">
      <c r="F33" s="185">
        <v>43101</v>
      </c>
      <c r="G33" s="185">
        <v>43131</v>
      </c>
      <c r="H33" s="183">
        <v>0</v>
      </c>
      <c r="I33" s="186">
        <v>0</v>
      </c>
      <c r="J33" s="186"/>
      <c r="K33" s="186">
        <v>0</v>
      </c>
      <c r="L33" s="186">
        <v>0</v>
      </c>
    </row>
    <row r="34" spans="6:12" x14ac:dyDescent="0.25">
      <c r="F34" s="185">
        <v>43132</v>
      </c>
      <c r="G34" s="185">
        <v>43159</v>
      </c>
      <c r="H34" s="183">
        <v>12</v>
      </c>
      <c r="I34" s="186">
        <v>4423.0163424124512</v>
      </c>
      <c r="J34" s="186"/>
      <c r="K34" s="186">
        <v>2184.3081712062258</v>
      </c>
      <c r="L34" s="186">
        <v>2238.7081712062254</v>
      </c>
    </row>
    <row r="35" spans="6:12" x14ac:dyDescent="0.25">
      <c r="F35" s="185">
        <v>43160</v>
      </c>
      <c r="G35" s="185">
        <v>43190</v>
      </c>
      <c r="H35" s="183">
        <v>22</v>
      </c>
      <c r="I35" s="186">
        <v>18100.619455252923</v>
      </c>
      <c r="J35" s="186"/>
      <c r="K35" s="186">
        <v>4969.1392996108943</v>
      </c>
      <c r="L35" s="186">
        <v>13131.480155642028</v>
      </c>
    </row>
    <row r="36" spans="6:12" x14ac:dyDescent="0.25">
      <c r="F36" s="188" t="s">
        <v>356</v>
      </c>
      <c r="G36" s="189"/>
      <c r="H36" s="183">
        <v>262</v>
      </c>
      <c r="I36" s="186">
        <v>138625.49105058366</v>
      </c>
      <c r="J36" s="186">
        <v>7888.85</v>
      </c>
      <c r="K36" s="186">
        <v>51000.933852140079</v>
      </c>
      <c r="L36" s="186">
        <v>79735.707198443604</v>
      </c>
    </row>
  </sheetData>
  <mergeCells count="4">
    <mergeCell ref="F19:G19"/>
    <mergeCell ref="F36:G36"/>
    <mergeCell ref="F23:G23"/>
    <mergeCell ref="F6:G6"/>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H13" sqref="H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-0.23855269006705707</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-0.28056039224296786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-0.30896829340975235</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-0.33737156844811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3" t="s">
        <v>11</v>
      </c>
      <c r="B13" s="61" t="s">
        <v>174</v>
      </c>
      <c r="C13" s="60"/>
      <c r="D13" s="61" t="s">
        <v>39</v>
      </c>
      <c r="E13" s="62"/>
      <c r="F13" s="62">
        <f>-'Workings baseline'!I19/1000000</f>
        <v>-0.20306278443579762</v>
      </c>
      <c r="G13" s="62">
        <f>-'Workings baseline'!I36/1000000</f>
        <v>-0.13862549105058367</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74"/>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4"/>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4"/>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4"/>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5"/>
      <c r="B18" s="123" t="s">
        <v>194</v>
      </c>
      <c r="C18" s="128"/>
      <c r="D18" s="124" t="s">
        <v>39</v>
      </c>
      <c r="E18" s="59">
        <f>SUM(E13:E17)</f>
        <v>0</v>
      </c>
      <c r="F18" s="59">
        <f t="shared" ref="F18:AW18" si="0">SUM(F13:F17)</f>
        <v>-0.20306278443579762</v>
      </c>
      <c r="G18" s="59">
        <f t="shared" si="0"/>
        <v>-0.13862549105058367</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6" t="s">
        <v>298</v>
      </c>
      <c r="B19" s="61" t="s">
        <v>197</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6"/>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6"/>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6"/>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6"/>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6"/>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7"/>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v>
      </c>
      <c r="F26" s="59">
        <f t="shared" ref="F26:BD26" si="2">F18+F25</f>
        <v>-0.20306278443579762</v>
      </c>
      <c r="G26" s="59">
        <f t="shared" si="2"/>
        <v>-0.13862549105058367</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-0.14214394910505831</v>
      </c>
      <c r="G28" s="35">
        <f t="shared" si="3"/>
        <v>-9.7037843735408566E-2</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v>
      </c>
      <c r="F29" s="35">
        <f t="shared" ref="F29:AW29" si="4">F26-F28</f>
        <v>-6.0918835330739302E-2</v>
      </c>
      <c r="G29" s="35">
        <f t="shared" si="4"/>
        <v>-4.15876473151751E-2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-3.1587544245568516E-3</v>
      </c>
      <c r="H31" s="35">
        <f>$F$28/'Fixed data'!$C$7</f>
        <v>-3.1587544245568516E-3</v>
      </c>
      <c r="I31" s="35">
        <f>$F$28/'Fixed data'!$C$7</f>
        <v>-3.1587544245568516E-3</v>
      </c>
      <c r="J31" s="35">
        <f>$F$28/'Fixed data'!$C$7</f>
        <v>-3.1587544245568516E-3</v>
      </c>
      <c r="K31" s="35">
        <f>$F$28/'Fixed data'!$C$7</f>
        <v>-3.1587544245568516E-3</v>
      </c>
      <c r="L31" s="35">
        <f>$F$28/'Fixed data'!$C$7</f>
        <v>-3.1587544245568516E-3</v>
      </c>
      <c r="M31" s="35">
        <f>$F$28/'Fixed data'!$C$7</f>
        <v>-3.1587544245568516E-3</v>
      </c>
      <c r="N31" s="35">
        <f>$F$28/'Fixed data'!$C$7</f>
        <v>-3.1587544245568516E-3</v>
      </c>
      <c r="O31" s="35">
        <f>$F$28/'Fixed data'!$C$7</f>
        <v>-3.1587544245568516E-3</v>
      </c>
      <c r="P31" s="35">
        <f>$F$28/'Fixed data'!$C$7</f>
        <v>-3.1587544245568516E-3</v>
      </c>
      <c r="Q31" s="35">
        <f>$F$28/'Fixed data'!$C$7</f>
        <v>-3.1587544245568516E-3</v>
      </c>
      <c r="R31" s="35">
        <f>$F$28/'Fixed data'!$C$7</f>
        <v>-3.1587544245568516E-3</v>
      </c>
      <c r="S31" s="35">
        <f>$F$28/'Fixed data'!$C$7</f>
        <v>-3.1587544245568516E-3</v>
      </c>
      <c r="T31" s="35">
        <f>$F$28/'Fixed data'!$C$7</f>
        <v>-3.1587544245568516E-3</v>
      </c>
      <c r="U31" s="35">
        <f>$F$28/'Fixed data'!$C$7</f>
        <v>-3.1587544245568516E-3</v>
      </c>
      <c r="V31" s="35">
        <f>$F$28/'Fixed data'!$C$7</f>
        <v>-3.1587544245568516E-3</v>
      </c>
      <c r="W31" s="35">
        <f>$F$28/'Fixed data'!$C$7</f>
        <v>-3.1587544245568516E-3</v>
      </c>
      <c r="X31" s="35">
        <f>$F$28/'Fixed data'!$C$7</f>
        <v>-3.1587544245568516E-3</v>
      </c>
      <c r="Y31" s="35">
        <f>$F$28/'Fixed data'!$C$7</f>
        <v>-3.1587544245568516E-3</v>
      </c>
      <c r="Z31" s="35">
        <f>$F$28/'Fixed data'!$C$7</f>
        <v>-3.1587544245568516E-3</v>
      </c>
      <c r="AA31" s="35">
        <f>$F$28/'Fixed data'!$C$7</f>
        <v>-3.1587544245568516E-3</v>
      </c>
      <c r="AB31" s="35">
        <f>$F$28/'Fixed data'!$C$7</f>
        <v>-3.1587544245568516E-3</v>
      </c>
      <c r="AC31" s="35">
        <f>$F$28/'Fixed data'!$C$7</f>
        <v>-3.1587544245568516E-3</v>
      </c>
      <c r="AD31" s="35">
        <f>$F$28/'Fixed data'!$C$7</f>
        <v>-3.1587544245568516E-3</v>
      </c>
      <c r="AE31" s="35">
        <f>$F$28/'Fixed data'!$C$7</f>
        <v>-3.1587544245568516E-3</v>
      </c>
      <c r="AF31" s="35">
        <f>$F$28/'Fixed data'!$C$7</f>
        <v>-3.1587544245568516E-3</v>
      </c>
      <c r="AG31" s="35">
        <f>$F$28/'Fixed data'!$C$7</f>
        <v>-3.1587544245568516E-3</v>
      </c>
      <c r="AH31" s="35">
        <f>$F$28/'Fixed data'!$C$7</f>
        <v>-3.1587544245568516E-3</v>
      </c>
      <c r="AI31" s="35">
        <f>$F$28/'Fixed data'!$C$7</f>
        <v>-3.1587544245568516E-3</v>
      </c>
      <c r="AJ31" s="35">
        <f>$F$28/'Fixed data'!$C$7</f>
        <v>-3.1587544245568516E-3</v>
      </c>
      <c r="AK31" s="35">
        <f>$F$28/'Fixed data'!$C$7</f>
        <v>-3.1587544245568516E-3</v>
      </c>
      <c r="AL31" s="35">
        <f>$F$28/'Fixed data'!$C$7</f>
        <v>-3.1587544245568516E-3</v>
      </c>
      <c r="AM31" s="35">
        <f>$F$28/'Fixed data'!$C$7</f>
        <v>-3.1587544245568516E-3</v>
      </c>
      <c r="AN31" s="35">
        <f>$F$28/'Fixed data'!$C$7</f>
        <v>-3.1587544245568516E-3</v>
      </c>
      <c r="AO31" s="35">
        <f>$F$28/'Fixed data'!$C$7</f>
        <v>-3.1587544245568516E-3</v>
      </c>
      <c r="AP31" s="35">
        <f>$F$28/'Fixed data'!$C$7</f>
        <v>-3.1587544245568516E-3</v>
      </c>
      <c r="AQ31" s="35">
        <f>$F$28/'Fixed data'!$C$7</f>
        <v>-3.1587544245568516E-3</v>
      </c>
      <c r="AR31" s="35">
        <f>$F$28/'Fixed data'!$C$7</f>
        <v>-3.1587544245568516E-3</v>
      </c>
      <c r="AS31" s="35">
        <f>$F$28/'Fixed data'!$C$7</f>
        <v>-3.1587544245568516E-3</v>
      </c>
      <c r="AT31" s="35">
        <f>$F$28/'Fixed data'!$C$7</f>
        <v>-3.1587544245568516E-3</v>
      </c>
      <c r="AU31" s="35">
        <f>$F$28/'Fixed data'!$C$7</f>
        <v>-3.1587544245568516E-3</v>
      </c>
      <c r="AV31" s="35">
        <f>$F$28/'Fixed data'!$C$7</f>
        <v>-3.1587544245568516E-3</v>
      </c>
      <c r="AW31" s="35">
        <f>$F$28/'Fixed data'!$C$7</f>
        <v>-3.1587544245568516E-3</v>
      </c>
      <c r="AX31" s="35">
        <f>$F$28/'Fixed data'!$C$7</f>
        <v>-3.1587544245568516E-3</v>
      </c>
      <c r="AY31" s="35">
        <f>$F$28/'Fixed data'!$C$7</f>
        <v>-3.1587544245568516E-3</v>
      </c>
      <c r="AZ31" s="35"/>
      <c r="BA31" s="35"/>
      <c r="BB31" s="35"/>
      <c r="BC31" s="35"/>
      <c r="BD31" s="35"/>
    </row>
    <row r="32" spans="1:56" ht="16.5" hidden="1" customHeight="1" outlineLevel="1" x14ac:dyDescent="0.35">
      <c r="A32" s="114"/>
      <c r="B32" s="9" t="s">
        <v>3</v>
      </c>
      <c r="C32" s="11" t="s">
        <v>53</v>
      </c>
      <c r="D32" s="9" t="s">
        <v>39</v>
      </c>
      <c r="F32" s="35"/>
      <c r="G32" s="35"/>
      <c r="H32" s="35">
        <f>$G$28/'Fixed data'!$C$7</f>
        <v>-2.1563965274535237E-3</v>
      </c>
      <c r="I32" s="35">
        <f>$G$28/'Fixed data'!$C$7</f>
        <v>-2.1563965274535237E-3</v>
      </c>
      <c r="J32" s="35">
        <f>$G$28/'Fixed data'!$C$7</f>
        <v>-2.1563965274535237E-3</v>
      </c>
      <c r="K32" s="35">
        <f>$G$28/'Fixed data'!$C$7</f>
        <v>-2.1563965274535237E-3</v>
      </c>
      <c r="L32" s="35">
        <f>$G$28/'Fixed data'!$C$7</f>
        <v>-2.1563965274535237E-3</v>
      </c>
      <c r="M32" s="35">
        <f>$G$28/'Fixed data'!$C$7</f>
        <v>-2.1563965274535237E-3</v>
      </c>
      <c r="N32" s="35">
        <f>$G$28/'Fixed data'!$C$7</f>
        <v>-2.1563965274535237E-3</v>
      </c>
      <c r="O32" s="35">
        <f>$G$28/'Fixed data'!$C$7</f>
        <v>-2.1563965274535237E-3</v>
      </c>
      <c r="P32" s="35">
        <f>$G$28/'Fixed data'!$C$7</f>
        <v>-2.1563965274535237E-3</v>
      </c>
      <c r="Q32" s="35">
        <f>$G$28/'Fixed data'!$C$7</f>
        <v>-2.1563965274535237E-3</v>
      </c>
      <c r="R32" s="35">
        <f>$G$28/'Fixed data'!$C$7</f>
        <v>-2.1563965274535237E-3</v>
      </c>
      <c r="S32" s="35">
        <f>$G$28/'Fixed data'!$C$7</f>
        <v>-2.1563965274535237E-3</v>
      </c>
      <c r="T32" s="35">
        <f>$G$28/'Fixed data'!$C$7</f>
        <v>-2.1563965274535237E-3</v>
      </c>
      <c r="U32" s="35">
        <f>$G$28/'Fixed data'!$C$7</f>
        <v>-2.1563965274535237E-3</v>
      </c>
      <c r="V32" s="35">
        <f>$G$28/'Fixed data'!$C$7</f>
        <v>-2.1563965274535237E-3</v>
      </c>
      <c r="W32" s="35">
        <f>$G$28/'Fixed data'!$C$7</f>
        <v>-2.1563965274535237E-3</v>
      </c>
      <c r="X32" s="35">
        <f>$G$28/'Fixed data'!$C$7</f>
        <v>-2.1563965274535237E-3</v>
      </c>
      <c r="Y32" s="35">
        <f>$G$28/'Fixed data'!$C$7</f>
        <v>-2.1563965274535237E-3</v>
      </c>
      <c r="Z32" s="35">
        <f>$G$28/'Fixed data'!$C$7</f>
        <v>-2.1563965274535237E-3</v>
      </c>
      <c r="AA32" s="35">
        <f>$G$28/'Fixed data'!$C$7</f>
        <v>-2.1563965274535237E-3</v>
      </c>
      <c r="AB32" s="35">
        <f>$G$28/'Fixed data'!$C$7</f>
        <v>-2.1563965274535237E-3</v>
      </c>
      <c r="AC32" s="35">
        <f>$G$28/'Fixed data'!$C$7</f>
        <v>-2.1563965274535237E-3</v>
      </c>
      <c r="AD32" s="35">
        <f>$G$28/'Fixed data'!$C$7</f>
        <v>-2.1563965274535237E-3</v>
      </c>
      <c r="AE32" s="35">
        <f>$G$28/'Fixed data'!$C$7</f>
        <v>-2.1563965274535237E-3</v>
      </c>
      <c r="AF32" s="35">
        <f>$G$28/'Fixed data'!$C$7</f>
        <v>-2.1563965274535237E-3</v>
      </c>
      <c r="AG32" s="35">
        <f>$G$28/'Fixed data'!$C$7</f>
        <v>-2.1563965274535237E-3</v>
      </c>
      <c r="AH32" s="35">
        <f>$G$28/'Fixed data'!$C$7</f>
        <v>-2.1563965274535237E-3</v>
      </c>
      <c r="AI32" s="35">
        <f>$G$28/'Fixed data'!$C$7</f>
        <v>-2.1563965274535237E-3</v>
      </c>
      <c r="AJ32" s="35">
        <f>$G$28/'Fixed data'!$C$7</f>
        <v>-2.1563965274535237E-3</v>
      </c>
      <c r="AK32" s="35">
        <f>$G$28/'Fixed data'!$C$7</f>
        <v>-2.1563965274535237E-3</v>
      </c>
      <c r="AL32" s="35">
        <f>$G$28/'Fixed data'!$C$7</f>
        <v>-2.1563965274535237E-3</v>
      </c>
      <c r="AM32" s="35">
        <f>$G$28/'Fixed data'!$C$7</f>
        <v>-2.1563965274535237E-3</v>
      </c>
      <c r="AN32" s="35">
        <f>$G$28/'Fixed data'!$C$7</f>
        <v>-2.1563965274535237E-3</v>
      </c>
      <c r="AO32" s="35">
        <f>$G$28/'Fixed data'!$C$7</f>
        <v>-2.1563965274535237E-3</v>
      </c>
      <c r="AP32" s="35">
        <f>$G$28/'Fixed data'!$C$7</f>
        <v>-2.1563965274535237E-3</v>
      </c>
      <c r="AQ32" s="35">
        <f>$G$28/'Fixed data'!$C$7</f>
        <v>-2.1563965274535237E-3</v>
      </c>
      <c r="AR32" s="35">
        <f>$G$28/'Fixed data'!$C$7</f>
        <v>-2.1563965274535237E-3</v>
      </c>
      <c r="AS32" s="35">
        <f>$G$28/'Fixed data'!$C$7</f>
        <v>-2.1563965274535237E-3</v>
      </c>
      <c r="AT32" s="35">
        <f>$G$28/'Fixed data'!$C$7</f>
        <v>-2.1563965274535237E-3</v>
      </c>
      <c r="AU32" s="35">
        <f>$G$28/'Fixed data'!$C$7</f>
        <v>-2.1563965274535237E-3</v>
      </c>
      <c r="AV32" s="35">
        <f>$G$28/'Fixed data'!$C$7</f>
        <v>-2.1563965274535237E-3</v>
      </c>
      <c r="AW32" s="35">
        <f>$G$28/'Fixed data'!$C$7</f>
        <v>-2.1563965274535237E-3</v>
      </c>
      <c r="AX32" s="35">
        <f>$G$28/'Fixed data'!$C$7</f>
        <v>-2.1563965274535237E-3</v>
      </c>
      <c r="AY32" s="35">
        <f>$G$28/'Fixed data'!$C$7</f>
        <v>-2.1563965274535237E-3</v>
      </c>
      <c r="AZ32" s="35">
        <f>$G$28/'Fixed data'!$C$7</f>
        <v>-2.1563965274535237E-3</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-3.1587544245568516E-3</v>
      </c>
      <c r="H60" s="35">
        <f t="shared" si="5"/>
        <v>-5.3151509520103753E-3</v>
      </c>
      <c r="I60" s="35">
        <f t="shared" si="5"/>
        <v>-5.3151509520103753E-3</v>
      </c>
      <c r="J60" s="35">
        <f t="shared" si="5"/>
        <v>-5.3151509520103753E-3</v>
      </c>
      <c r="K60" s="35">
        <f t="shared" si="5"/>
        <v>-5.3151509520103753E-3</v>
      </c>
      <c r="L60" s="35">
        <f t="shared" si="5"/>
        <v>-5.3151509520103753E-3</v>
      </c>
      <c r="M60" s="35">
        <f t="shared" si="5"/>
        <v>-5.3151509520103753E-3</v>
      </c>
      <c r="N60" s="35">
        <f t="shared" si="5"/>
        <v>-5.3151509520103753E-3</v>
      </c>
      <c r="O60" s="35">
        <f t="shared" si="5"/>
        <v>-5.3151509520103753E-3</v>
      </c>
      <c r="P60" s="35">
        <f t="shared" si="5"/>
        <v>-5.3151509520103753E-3</v>
      </c>
      <c r="Q60" s="35">
        <f t="shared" si="5"/>
        <v>-5.3151509520103753E-3</v>
      </c>
      <c r="R60" s="35">
        <f t="shared" si="5"/>
        <v>-5.3151509520103753E-3</v>
      </c>
      <c r="S60" s="35">
        <f t="shared" si="5"/>
        <v>-5.3151509520103753E-3</v>
      </c>
      <c r="T60" s="35">
        <f t="shared" si="5"/>
        <v>-5.3151509520103753E-3</v>
      </c>
      <c r="U60" s="35">
        <f t="shared" si="5"/>
        <v>-5.3151509520103753E-3</v>
      </c>
      <c r="V60" s="35">
        <f t="shared" si="5"/>
        <v>-5.3151509520103753E-3</v>
      </c>
      <c r="W60" s="35">
        <f t="shared" si="5"/>
        <v>-5.3151509520103753E-3</v>
      </c>
      <c r="X60" s="35">
        <f t="shared" si="5"/>
        <v>-5.3151509520103753E-3</v>
      </c>
      <c r="Y60" s="35">
        <f t="shared" si="5"/>
        <v>-5.3151509520103753E-3</v>
      </c>
      <c r="Z60" s="35">
        <f t="shared" si="5"/>
        <v>-5.3151509520103753E-3</v>
      </c>
      <c r="AA60" s="35">
        <f t="shared" si="5"/>
        <v>-5.3151509520103753E-3</v>
      </c>
      <c r="AB60" s="35">
        <f t="shared" si="5"/>
        <v>-5.3151509520103753E-3</v>
      </c>
      <c r="AC60" s="35">
        <f t="shared" si="5"/>
        <v>-5.3151509520103753E-3</v>
      </c>
      <c r="AD60" s="35">
        <f t="shared" si="5"/>
        <v>-5.3151509520103753E-3</v>
      </c>
      <c r="AE60" s="35">
        <f t="shared" si="5"/>
        <v>-5.3151509520103753E-3</v>
      </c>
      <c r="AF60" s="35">
        <f t="shared" si="5"/>
        <v>-5.3151509520103753E-3</v>
      </c>
      <c r="AG60" s="35">
        <f t="shared" si="5"/>
        <v>-5.3151509520103753E-3</v>
      </c>
      <c r="AH60" s="35">
        <f t="shared" si="5"/>
        <v>-5.3151509520103753E-3</v>
      </c>
      <c r="AI60" s="35">
        <f t="shared" si="5"/>
        <v>-5.3151509520103753E-3</v>
      </c>
      <c r="AJ60" s="35">
        <f t="shared" si="5"/>
        <v>-5.3151509520103753E-3</v>
      </c>
      <c r="AK60" s="35">
        <f t="shared" si="5"/>
        <v>-5.3151509520103753E-3</v>
      </c>
      <c r="AL60" s="35">
        <f t="shared" si="5"/>
        <v>-5.3151509520103753E-3</v>
      </c>
      <c r="AM60" s="35">
        <f t="shared" si="5"/>
        <v>-5.3151509520103753E-3</v>
      </c>
      <c r="AN60" s="35">
        <f t="shared" si="5"/>
        <v>-5.3151509520103753E-3</v>
      </c>
      <c r="AO60" s="35">
        <f t="shared" si="5"/>
        <v>-5.3151509520103753E-3</v>
      </c>
      <c r="AP60" s="35">
        <f t="shared" si="5"/>
        <v>-5.3151509520103753E-3</v>
      </c>
      <c r="AQ60" s="35">
        <f t="shared" si="5"/>
        <v>-5.3151509520103753E-3</v>
      </c>
      <c r="AR60" s="35">
        <f t="shared" si="5"/>
        <v>-5.3151509520103753E-3</v>
      </c>
      <c r="AS60" s="35">
        <f t="shared" si="5"/>
        <v>-5.3151509520103753E-3</v>
      </c>
      <c r="AT60" s="35">
        <f t="shared" si="5"/>
        <v>-5.3151509520103753E-3</v>
      </c>
      <c r="AU60" s="35">
        <f t="shared" si="5"/>
        <v>-5.3151509520103753E-3</v>
      </c>
      <c r="AV60" s="35">
        <f t="shared" si="5"/>
        <v>-5.3151509520103753E-3</v>
      </c>
      <c r="AW60" s="35">
        <f t="shared" si="5"/>
        <v>-5.3151509520103753E-3</v>
      </c>
      <c r="AX60" s="35">
        <f t="shared" si="5"/>
        <v>-5.3151509520103753E-3</v>
      </c>
      <c r="AY60" s="35">
        <f t="shared" si="5"/>
        <v>-5.3151509520103753E-3</v>
      </c>
      <c r="AZ60" s="35">
        <f t="shared" si="5"/>
        <v>-2.1563965274535237E-3</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-0.14214394910505831</v>
      </c>
      <c r="H61" s="35">
        <f t="shared" si="6"/>
        <v>-0.23602303841591005</v>
      </c>
      <c r="I61" s="35">
        <f t="shared" si="6"/>
        <v>-0.23070788746389967</v>
      </c>
      <c r="J61" s="35">
        <f t="shared" si="6"/>
        <v>-0.22539273651188929</v>
      </c>
      <c r="K61" s="35">
        <f t="shared" si="6"/>
        <v>-0.22007758555987891</v>
      </c>
      <c r="L61" s="35">
        <f t="shared" si="6"/>
        <v>-0.21476243460786854</v>
      </c>
      <c r="M61" s="35">
        <f t="shared" si="6"/>
        <v>-0.20944728365585816</v>
      </c>
      <c r="N61" s="35">
        <f t="shared" si="6"/>
        <v>-0.20413213270384778</v>
      </c>
      <c r="O61" s="35">
        <f t="shared" si="6"/>
        <v>-0.1988169817518374</v>
      </c>
      <c r="P61" s="35">
        <f t="shared" si="6"/>
        <v>-0.19350183079982702</v>
      </c>
      <c r="Q61" s="35">
        <f t="shared" si="6"/>
        <v>-0.18818667984781665</v>
      </c>
      <c r="R61" s="35">
        <f t="shared" si="6"/>
        <v>-0.18287152889580627</v>
      </c>
      <c r="S61" s="35">
        <f t="shared" si="6"/>
        <v>-0.17755637794379589</v>
      </c>
      <c r="T61" s="35">
        <f t="shared" si="6"/>
        <v>-0.17224122699178551</v>
      </c>
      <c r="U61" s="35">
        <f t="shared" si="6"/>
        <v>-0.16692607603977513</v>
      </c>
      <c r="V61" s="35">
        <f t="shared" si="6"/>
        <v>-0.16161092508776476</v>
      </c>
      <c r="W61" s="35">
        <f t="shared" si="6"/>
        <v>-0.15629577413575438</v>
      </c>
      <c r="X61" s="35">
        <f t="shared" si="6"/>
        <v>-0.150980623183744</v>
      </c>
      <c r="Y61" s="35">
        <f t="shared" si="6"/>
        <v>-0.14566547223173362</v>
      </c>
      <c r="Z61" s="35">
        <f t="shared" si="6"/>
        <v>-0.14035032127972324</v>
      </c>
      <c r="AA61" s="35">
        <f t="shared" si="6"/>
        <v>-0.13503517032771287</v>
      </c>
      <c r="AB61" s="35">
        <f t="shared" si="6"/>
        <v>-0.12972001937570249</v>
      </c>
      <c r="AC61" s="35">
        <f t="shared" si="6"/>
        <v>-0.12440486842369211</v>
      </c>
      <c r="AD61" s="35">
        <f t="shared" si="6"/>
        <v>-0.11908971747168173</v>
      </c>
      <c r="AE61" s="35">
        <f t="shared" si="6"/>
        <v>-0.11377456651967136</v>
      </c>
      <c r="AF61" s="35">
        <f t="shared" si="6"/>
        <v>-0.10845941556766098</v>
      </c>
      <c r="AG61" s="35">
        <f t="shared" si="6"/>
        <v>-0.1031442646156506</v>
      </c>
      <c r="AH61" s="35">
        <f t="shared" si="6"/>
        <v>-9.7829113663640221E-2</v>
      </c>
      <c r="AI61" s="35">
        <f t="shared" si="6"/>
        <v>-9.2513962711629844E-2</v>
      </c>
      <c r="AJ61" s="35">
        <f t="shared" si="6"/>
        <v>-8.7198811759619466E-2</v>
      </c>
      <c r="AK61" s="35">
        <f t="shared" si="6"/>
        <v>-8.1883660807609088E-2</v>
      </c>
      <c r="AL61" s="35">
        <f t="shared" si="6"/>
        <v>-7.656850985559871E-2</v>
      </c>
      <c r="AM61" s="35">
        <f t="shared" si="6"/>
        <v>-7.1253358903588332E-2</v>
      </c>
      <c r="AN61" s="35">
        <f t="shared" si="6"/>
        <v>-6.5938207951577954E-2</v>
      </c>
      <c r="AO61" s="35">
        <f t="shared" si="6"/>
        <v>-6.0623056999567576E-2</v>
      </c>
      <c r="AP61" s="35">
        <f t="shared" si="6"/>
        <v>-5.5307906047557198E-2</v>
      </c>
      <c r="AQ61" s="35">
        <f t="shared" si="6"/>
        <v>-4.999275509554682E-2</v>
      </c>
      <c r="AR61" s="35">
        <f t="shared" si="6"/>
        <v>-4.4677604143536442E-2</v>
      </c>
      <c r="AS61" s="35">
        <f t="shared" si="6"/>
        <v>-3.9362453191526064E-2</v>
      </c>
      <c r="AT61" s="35">
        <f t="shared" si="6"/>
        <v>-3.4047302239515687E-2</v>
      </c>
      <c r="AU61" s="35">
        <f t="shared" si="6"/>
        <v>-2.8732151287505312E-2</v>
      </c>
      <c r="AV61" s="35">
        <f t="shared" si="6"/>
        <v>-2.3417000335494938E-2</v>
      </c>
      <c r="AW61" s="35">
        <f t="shared" si="6"/>
        <v>-1.8101849383484563E-2</v>
      </c>
      <c r="AX61" s="35">
        <f t="shared" si="6"/>
        <v>-1.2786698431474189E-2</v>
      </c>
      <c r="AY61" s="35">
        <f t="shared" si="6"/>
        <v>-7.4715474794638135E-3</v>
      </c>
      <c r="AZ61" s="35">
        <f t="shared" si="6"/>
        <v>-2.1563965274534382E-3</v>
      </c>
      <c r="BA61" s="35">
        <f t="shared" si="6"/>
        <v>8.5435131191857749E-17</v>
      </c>
      <c r="BB61" s="35">
        <f t="shared" si="6"/>
        <v>8.5435131191857749E-17</v>
      </c>
      <c r="BC61" s="35">
        <f t="shared" si="6"/>
        <v>8.5435131191857749E-17</v>
      </c>
      <c r="BD61" s="35">
        <f t="shared" si="6"/>
        <v>8.5435131191857749E-17</v>
      </c>
    </row>
    <row r="62" spans="1:56" ht="16.5" hidden="1" customHeight="1" outlineLevel="1" x14ac:dyDescent="0.3">
      <c r="A62" s="114"/>
      <c r="B62" s="9" t="s">
        <v>33</v>
      </c>
      <c r="C62" s="9" t="s">
        <v>67</v>
      </c>
      <c r="D62" s="9" t="s">
        <v>39</v>
      </c>
      <c r="E62" s="35">
        <f t="shared" ref="E62:BD62" si="7">E28-E60+E61</f>
        <v>0</v>
      </c>
      <c r="F62" s="35">
        <f t="shared" si="7"/>
        <v>-0.14214394910505831</v>
      </c>
      <c r="G62" s="35">
        <f t="shared" si="7"/>
        <v>-0.23602303841591005</v>
      </c>
      <c r="H62" s="35">
        <f t="shared" si="7"/>
        <v>-0.23070788746389967</v>
      </c>
      <c r="I62" s="35">
        <f t="shared" si="7"/>
        <v>-0.22539273651188929</v>
      </c>
      <c r="J62" s="35">
        <f t="shared" si="7"/>
        <v>-0.22007758555987891</v>
      </c>
      <c r="K62" s="35">
        <f t="shared" si="7"/>
        <v>-0.21476243460786854</v>
      </c>
      <c r="L62" s="35">
        <f t="shared" si="7"/>
        <v>-0.20944728365585816</v>
      </c>
      <c r="M62" s="35">
        <f t="shared" si="7"/>
        <v>-0.20413213270384778</v>
      </c>
      <c r="N62" s="35">
        <f t="shared" si="7"/>
        <v>-0.1988169817518374</v>
      </c>
      <c r="O62" s="35">
        <f t="shared" si="7"/>
        <v>-0.19350183079982702</v>
      </c>
      <c r="P62" s="35">
        <f t="shared" si="7"/>
        <v>-0.18818667984781665</v>
      </c>
      <c r="Q62" s="35">
        <f t="shared" si="7"/>
        <v>-0.18287152889580627</v>
      </c>
      <c r="R62" s="35">
        <f t="shared" si="7"/>
        <v>-0.17755637794379589</v>
      </c>
      <c r="S62" s="35">
        <f t="shared" si="7"/>
        <v>-0.17224122699178551</v>
      </c>
      <c r="T62" s="35">
        <f t="shared" si="7"/>
        <v>-0.16692607603977513</v>
      </c>
      <c r="U62" s="35">
        <f t="shared" si="7"/>
        <v>-0.16161092508776476</v>
      </c>
      <c r="V62" s="35">
        <f t="shared" si="7"/>
        <v>-0.15629577413575438</v>
      </c>
      <c r="W62" s="35">
        <f t="shared" si="7"/>
        <v>-0.150980623183744</v>
      </c>
      <c r="X62" s="35">
        <f t="shared" si="7"/>
        <v>-0.14566547223173362</v>
      </c>
      <c r="Y62" s="35">
        <f t="shared" si="7"/>
        <v>-0.14035032127972324</v>
      </c>
      <c r="Z62" s="35">
        <f t="shared" si="7"/>
        <v>-0.13503517032771287</v>
      </c>
      <c r="AA62" s="35">
        <f t="shared" si="7"/>
        <v>-0.12972001937570249</v>
      </c>
      <c r="AB62" s="35">
        <f t="shared" si="7"/>
        <v>-0.12440486842369211</v>
      </c>
      <c r="AC62" s="35">
        <f t="shared" si="7"/>
        <v>-0.11908971747168173</v>
      </c>
      <c r="AD62" s="35">
        <f t="shared" si="7"/>
        <v>-0.11377456651967136</v>
      </c>
      <c r="AE62" s="35">
        <f t="shared" si="7"/>
        <v>-0.10845941556766098</v>
      </c>
      <c r="AF62" s="35">
        <f t="shared" si="7"/>
        <v>-0.1031442646156506</v>
      </c>
      <c r="AG62" s="35">
        <f t="shared" si="7"/>
        <v>-9.7829113663640221E-2</v>
      </c>
      <c r="AH62" s="35">
        <f t="shared" si="7"/>
        <v>-9.2513962711629844E-2</v>
      </c>
      <c r="AI62" s="35">
        <f t="shared" si="7"/>
        <v>-8.7198811759619466E-2</v>
      </c>
      <c r="AJ62" s="35">
        <f t="shared" si="7"/>
        <v>-8.1883660807609088E-2</v>
      </c>
      <c r="AK62" s="35">
        <f t="shared" si="7"/>
        <v>-7.656850985559871E-2</v>
      </c>
      <c r="AL62" s="35">
        <f t="shared" si="7"/>
        <v>-7.1253358903588332E-2</v>
      </c>
      <c r="AM62" s="35">
        <f t="shared" si="7"/>
        <v>-6.5938207951577954E-2</v>
      </c>
      <c r="AN62" s="35">
        <f t="shared" si="7"/>
        <v>-6.0623056999567576E-2</v>
      </c>
      <c r="AO62" s="35">
        <f t="shared" si="7"/>
        <v>-5.5307906047557198E-2</v>
      </c>
      <c r="AP62" s="35">
        <f t="shared" si="7"/>
        <v>-4.999275509554682E-2</v>
      </c>
      <c r="AQ62" s="35">
        <f t="shared" si="7"/>
        <v>-4.4677604143536442E-2</v>
      </c>
      <c r="AR62" s="35">
        <f t="shared" si="7"/>
        <v>-3.9362453191526064E-2</v>
      </c>
      <c r="AS62" s="35">
        <f t="shared" si="7"/>
        <v>-3.4047302239515687E-2</v>
      </c>
      <c r="AT62" s="35">
        <f t="shared" si="7"/>
        <v>-2.8732151287505312E-2</v>
      </c>
      <c r="AU62" s="35">
        <f t="shared" si="7"/>
        <v>-2.3417000335494938E-2</v>
      </c>
      <c r="AV62" s="35">
        <f t="shared" si="7"/>
        <v>-1.8101849383484563E-2</v>
      </c>
      <c r="AW62" s="35">
        <f t="shared" si="7"/>
        <v>-1.2786698431474189E-2</v>
      </c>
      <c r="AX62" s="35">
        <f t="shared" si="7"/>
        <v>-7.4715474794638135E-3</v>
      </c>
      <c r="AY62" s="35">
        <f t="shared" si="7"/>
        <v>-2.1563965274534382E-3</v>
      </c>
      <c r="AZ62" s="35">
        <f t="shared" si="7"/>
        <v>8.5435131191857749E-17</v>
      </c>
      <c r="BA62" s="35">
        <f t="shared" si="7"/>
        <v>8.5435131191857749E-17</v>
      </c>
      <c r="BB62" s="35">
        <f t="shared" si="7"/>
        <v>8.5435131191857749E-17</v>
      </c>
      <c r="BC62" s="35">
        <f t="shared" si="7"/>
        <v>8.5435131191857749E-17</v>
      </c>
      <c r="BD62" s="35">
        <f t="shared" si="7"/>
        <v>8.5435131191857749E-17</v>
      </c>
    </row>
    <row r="63" spans="1:56" ht="16.5" collapsed="1" x14ac:dyDescent="0.3">
      <c r="A63" s="114"/>
      <c r="B63" s="9" t="s">
        <v>8</v>
      </c>
      <c r="C63" s="11" t="s">
        <v>66</v>
      </c>
      <c r="D63" s="9" t="s">
        <v>39</v>
      </c>
      <c r="E63" s="35">
        <f>AVERAGE(E61:E62)*'Fixed data'!$C$3</f>
        <v>0</v>
      </c>
      <c r="F63" s="35">
        <f>AVERAGE(F61:F62)*'Fixed data'!$C$3</f>
        <v>-2.8428789821011665E-3</v>
      </c>
      <c r="G63" s="35">
        <f>AVERAGE(G61:G62)*'Fixed data'!$C$3</f>
        <v>-7.5633397504193669E-3</v>
      </c>
      <c r="H63" s="35">
        <f>AVERAGE(H61:H62)*'Fixed data'!$C$3</f>
        <v>-9.3346185175961945E-3</v>
      </c>
      <c r="I63" s="35">
        <f>AVERAGE(I61:I62)*'Fixed data'!$C$3</f>
        <v>-9.12201247951578E-3</v>
      </c>
      <c r="J63" s="35">
        <f>AVERAGE(J61:J62)*'Fixed data'!$C$3</f>
        <v>-8.9094064414353639E-3</v>
      </c>
      <c r="K63" s="35">
        <f>AVERAGE(K61:K62)*'Fixed data'!$C$3</f>
        <v>-8.6968004033549495E-3</v>
      </c>
      <c r="L63" s="35">
        <f>AVERAGE(L61:L62)*'Fixed data'!$C$3</f>
        <v>-8.4841943652745333E-3</v>
      </c>
      <c r="M63" s="35">
        <f>AVERAGE(M61:M62)*'Fixed data'!$C$3</f>
        <v>-8.2715883271941189E-3</v>
      </c>
      <c r="N63" s="35">
        <f>AVERAGE(N61:N62)*'Fixed data'!$C$3</f>
        <v>-8.0589822891137027E-3</v>
      </c>
      <c r="O63" s="35">
        <f>AVERAGE(O61:O62)*'Fixed data'!$C$3</f>
        <v>-7.84637625103329E-3</v>
      </c>
      <c r="P63" s="35">
        <f>AVERAGE(P61:P62)*'Fixed data'!$C$3</f>
        <v>-7.633770212952873E-3</v>
      </c>
      <c r="Q63" s="35">
        <f>AVERAGE(Q61:Q62)*'Fixed data'!$C$3</f>
        <v>-7.4211641748724586E-3</v>
      </c>
      <c r="R63" s="35">
        <f>AVERAGE(R61:R62)*'Fixed data'!$C$3</f>
        <v>-7.2085581367920424E-3</v>
      </c>
      <c r="S63" s="35">
        <f>AVERAGE(S61:S62)*'Fixed data'!$C$3</f>
        <v>-6.9959520987116289E-3</v>
      </c>
      <c r="T63" s="35">
        <f>AVERAGE(T61:T62)*'Fixed data'!$C$3</f>
        <v>-6.7833460606312127E-3</v>
      </c>
      <c r="U63" s="35">
        <f>AVERAGE(U61:U62)*'Fixed data'!$C$3</f>
        <v>-6.5707400225507983E-3</v>
      </c>
      <c r="V63" s="35">
        <f>AVERAGE(V61:V62)*'Fixed data'!$C$3</f>
        <v>-6.3581339844703821E-3</v>
      </c>
      <c r="W63" s="35">
        <f>AVERAGE(W61:W62)*'Fixed data'!$C$3</f>
        <v>-6.1455279463899686E-3</v>
      </c>
      <c r="X63" s="35">
        <f>AVERAGE(X61:X62)*'Fixed data'!$C$3</f>
        <v>-5.9329219083095524E-3</v>
      </c>
      <c r="Y63" s="35">
        <f>AVERAGE(Y61:Y62)*'Fixed data'!$C$3</f>
        <v>-5.720315870229138E-3</v>
      </c>
      <c r="Z63" s="35">
        <f>AVERAGE(Z61:Z62)*'Fixed data'!$C$3</f>
        <v>-5.5077098321487218E-3</v>
      </c>
      <c r="AA63" s="35">
        <f>AVERAGE(AA61:AA62)*'Fixed data'!$C$3</f>
        <v>-5.2951037940683074E-3</v>
      </c>
      <c r="AB63" s="35">
        <f>AVERAGE(AB61:AB62)*'Fixed data'!$C$3</f>
        <v>-5.0824977559878913E-3</v>
      </c>
      <c r="AC63" s="35">
        <f>AVERAGE(AC61:AC62)*'Fixed data'!$C$3</f>
        <v>-4.8698917179074768E-3</v>
      </c>
      <c r="AD63" s="35">
        <f>AVERAGE(AD61:AD62)*'Fixed data'!$C$3</f>
        <v>-4.6572856798270616E-3</v>
      </c>
      <c r="AE63" s="35">
        <f>AVERAGE(AE61:AE62)*'Fixed data'!$C$3</f>
        <v>-4.4446796417466471E-3</v>
      </c>
      <c r="AF63" s="35">
        <f>AVERAGE(AF61:AF62)*'Fixed data'!$C$3</f>
        <v>-4.2320736036662318E-3</v>
      </c>
      <c r="AG63" s="35">
        <f>AVERAGE(AG61:AG62)*'Fixed data'!$C$3</f>
        <v>-4.0194675655858166E-3</v>
      </c>
      <c r="AH63" s="35">
        <f>AVERAGE(AH61:AH62)*'Fixed data'!$C$3</f>
        <v>-3.8068615275054013E-3</v>
      </c>
      <c r="AI63" s="35">
        <f>AVERAGE(AI61:AI62)*'Fixed data'!$C$3</f>
        <v>-3.5942554894249864E-3</v>
      </c>
      <c r="AJ63" s="35">
        <f>AVERAGE(AJ61:AJ62)*'Fixed data'!$C$3</f>
        <v>-3.3816494513445711E-3</v>
      </c>
      <c r="AK63" s="35">
        <f>AVERAGE(AK61:AK62)*'Fixed data'!$C$3</f>
        <v>-3.1690434132641558E-3</v>
      </c>
      <c r="AL63" s="35">
        <f>AVERAGE(AL61:AL62)*'Fixed data'!$C$3</f>
        <v>-2.956437375183741E-3</v>
      </c>
      <c r="AM63" s="35">
        <f>AVERAGE(AM61:AM62)*'Fixed data'!$C$3</f>
        <v>-2.7438313371033257E-3</v>
      </c>
      <c r="AN63" s="35">
        <f>AVERAGE(AN61:AN62)*'Fixed data'!$C$3</f>
        <v>-2.5312252990229108E-3</v>
      </c>
      <c r="AO63" s="35">
        <f>AVERAGE(AO61:AO62)*'Fixed data'!$C$3</f>
        <v>-2.3186192609424955E-3</v>
      </c>
      <c r="AP63" s="35">
        <f>AVERAGE(AP61:AP62)*'Fixed data'!$C$3</f>
        <v>-2.1060132228620802E-3</v>
      </c>
      <c r="AQ63" s="35">
        <f>AVERAGE(AQ61:AQ62)*'Fixed data'!$C$3</f>
        <v>-1.8934071847816654E-3</v>
      </c>
      <c r="AR63" s="35">
        <f>AVERAGE(AR61:AR62)*'Fixed data'!$C$3</f>
        <v>-1.6808011467012501E-3</v>
      </c>
      <c r="AS63" s="35">
        <f>AVERAGE(AS61:AS62)*'Fixed data'!$C$3</f>
        <v>-1.468195108620835E-3</v>
      </c>
      <c r="AT63" s="35">
        <f>AVERAGE(AT61:AT62)*'Fixed data'!$C$3</f>
        <v>-1.25558907054042E-3</v>
      </c>
      <c r="AU63" s="35">
        <f>AVERAGE(AU61:AU62)*'Fixed data'!$C$3</f>
        <v>-1.0429830324600051E-3</v>
      </c>
      <c r="AV63" s="35">
        <f>AVERAGE(AV61:AV62)*'Fixed data'!$C$3</f>
        <v>-8.3037699437958992E-4</v>
      </c>
      <c r="AW63" s="35">
        <f>AVERAGE(AW61:AW62)*'Fixed data'!$C$3</f>
        <v>-6.1777095629917506E-4</v>
      </c>
      <c r="AX63" s="35">
        <f>AVERAGE(AX61:AX62)*'Fixed data'!$C$3</f>
        <v>-4.051649182187601E-4</v>
      </c>
      <c r="AY63" s="35">
        <f>AVERAGE(AY61:AY62)*'Fixed data'!$C$3</f>
        <v>-1.9255888013834503E-4</v>
      </c>
      <c r="AZ63" s="35">
        <f>AVERAGE(AZ61:AZ62)*'Fixed data'!$C$3</f>
        <v>-4.3127930549067058E-5</v>
      </c>
      <c r="BA63" s="35">
        <f>AVERAGE(BA61:BA62)*'Fixed data'!$C$3</f>
        <v>3.4174052476743099E-18</v>
      </c>
      <c r="BB63" s="35">
        <f>AVERAGE(BB61:BB62)*'Fixed data'!$C$3</f>
        <v>3.4174052476743099E-18</v>
      </c>
      <c r="BC63" s="35">
        <f>AVERAGE(BC61:BC62)*'Fixed data'!$C$3</f>
        <v>3.4174052476743099E-18</v>
      </c>
      <c r="BD63" s="35">
        <f>AVERAGE(BD61:BD62)*'Fixed data'!$C$3</f>
        <v>3.4174052476743099E-18</v>
      </c>
    </row>
    <row r="64" spans="1:56" ht="15.75" thickBot="1" x14ac:dyDescent="0.35">
      <c r="A64" s="113"/>
      <c r="B64" s="12" t="s">
        <v>92</v>
      </c>
      <c r="C64" s="12" t="s">
        <v>44</v>
      </c>
      <c r="D64" s="12" t="s">
        <v>39</v>
      </c>
      <c r="E64" s="53">
        <f t="shared" ref="E64:BD64" si="8">E29+E60+E63</f>
        <v>0</v>
      </c>
      <c r="F64" s="53">
        <f t="shared" si="8"/>
        <v>-6.3761714312840473E-2</v>
      </c>
      <c r="G64" s="53">
        <f t="shared" si="8"/>
        <v>-5.2309741490151322E-2</v>
      </c>
      <c r="H64" s="53">
        <f t="shared" si="8"/>
        <v>-1.4649769469606569E-2</v>
      </c>
      <c r="I64" s="53">
        <f t="shared" si="8"/>
        <v>-1.4437163431526154E-2</v>
      </c>
      <c r="J64" s="53">
        <f t="shared" si="8"/>
        <v>-1.422455739344574E-2</v>
      </c>
      <c r="K64" s="53">
        <f t="shared" si="8"/>
        <v>-1.4011951355365326E-2</v>
      </c>
      <c r="L64" s="53">
        <f t="shared" si="8"/>
        <v>-1.3799345317284908E-2</v>
      </c>
      <c r="M64" s="53">
        <f t="shared" si="8"/>
        <v>-1.3586739279204493E-2</v>
      </c>
      <c r="N64" s="53">
        <f t="shared" si="8"/>
        <v>-1.3374133241124079E-2</v>
      </c>
      <c r="O64" s="53">
        <f t="shared" si="8"/>
        <v>-1.3161527203043664E-2</v>
      </c>
      <c r="P64" s="53">
        <f t="shared" si="8"/>
        <v>-1.2948921164963248E-2</v>
      </c>
      <c r="Q64" s="53">
        <f t="shared" si="8"/>
        <v>-1.2736315126882834E-2</v>
      </c>
      <c r="R64" s="53">
        <f t="shared" si="8"/>
        <v>-1.2523709088802418E-2</v>
      </c>
      <c r="S64" s="53">
        <f t="shared" si="8"/>
        <v>-1.2311103050722003E-2</v>
      </c>
      <c r="T64" s="53">
        <f t="shared" si="8"/>
        <v>-1.2098497012641589E-2</v>
      </c>
      <c r="U64" s="53">
        <f t="shared" si="8"/>
        <v>-1.1885890974561174E-2</v>
      </c>
      <c r="V64" s="53">
        <f t="shared" si="8"/>
        <v>-1.1673284936480757E-2</v>
      </c>
      <c r="W64" s="53">
        <f t="shared" si="8"/>
        <v>-1.1460678898400344E-2</v>
      </c>
      <c r="X64" s="53">
        <f t="shared" si="8"/>
        <v>-1.1248072860319928E-2</v>
      </c>
      <c r="Y64" s="53">
        <f t="shared" si="8"/>
        <v>-1.1035466822239513E-2</v>
      </c>
      <c r="Z64" s="53">
        <f t="shared" si="8"/>
        <v>-1.0822860784159097E-2</v>
      </c>
      <c r="AA64" s="53">
        <f t="shared" si="8"/>
        <v>-1.0610254746078683E-2</v>
      </c>
      <c r="AB64" s="53">
        <f t="shared" si="8"/>
        <v>-1.0397648707998267E-2</v>
      </c>
      <c r="AC64" s="53">
        <f t="shared" si="8"/>
        <v>-1.0185042669917852E-2</v>
      </c>
      <c r="AD64" s="53">
        <f t="shared" si="8"/>
        <v>-9.9724366318374377E-3</v>
      </c>
      <c r="AE64" s="53">
        <f t="shared" si="8"/>
        <v>-9.7598305937570233E-3</v>
      </c>
      <c r="AF64" s="53">
        <f t="shared" si="8"/>
        <v>-9.5472245556766071E-3</v>
      </c>
      <c r="AG64" s="53">
        <f t="shared" si="8"/>
        <v>-9.334618517596191E-3</v>
      </c>
      <c r="AH64" s="53">
        <f t="shared" si="8"/>
        <v>-9.1220124795157766E-3</v>
      </c>
      <c r="AI64" s="53">
        <f t="shared" si="8"/>
        <v>-8.9094064414353621E-3</v>
      </c>
      <c r="AJ64" s="53">
        <f t="shared" si="8"/>
        <v>-8.696800403354946E-3</v>
      </c>
      <c r="AK64" s="53">
        <f t="shared" si="8"/>
        <v>-8.4841943652745316E-3</v>
      </c>
      <c r="AL64" s="53">
        <f t="shared" si="8"/>
        <v>-8.2715883271941154E-3</v>
      </c>
      <c r="AM64" s="53">
        <f t="shared" si="8"/>
        <v>-8.058982289113701E-3</v>
      </c>
      <c r="AN64" s="53">
        <f t="shared" si="8"/>
        <v>-7.8463762510332866E-3</v>
      </c>
      <c r="AO64" s="53">
        <f t="shared" si="8"/>
        <v>-7.6337702129528704E-3</v>
      </c>
      <c r="AP64" s="53">
        <f t="shared" si="8"/>
        <v>-7.421164174872456E-3</v>
      </c>
      <c r="AQ64" s="53">
        <f t="shared" si="8"/>
        <v>-7.2085581367920407E-3</v>
      </c>
      <c r="AR64" s="53">
        <f t="shared" si="8"/>
        <v>-6.9959520987116254E-3</v>
      </c>
      <c r="AS64" s="53">
        <f t="shared" si="8"/>
        <v>-6.7833460606312101E-3</v>
      </c>
      <c r="AT64" s="53">
        <f t="shared" si="8"/>
        <v>-6.5707400225507948E-3</v>
      </c>
      <c r="AU64" s="53">
        <f t="shared" si="8"/>
        <v>-6.3581339844703804E-3</v>
      </c>
      <c r="AV64" s="53">
        <f t="shared" si="8"/>
        <v>-6.1455279463899651E-3</v>
      </c>
      <c r="AW64" s="53">
        <f t="shared" si="8"/>
        <v>-5.9329219083095507E-3</v>
      </c>
      <c r="AX64" s="53">
        <f t="shared" si="8"/>
        <v>-5.7203158702291354E-3</v>
      </c>
      <c r="AY64" s="53">
        <f t="shared" si="8"/>
        <v>-5.5077098321487201E-3</v>
      </c>
      <c r="AZ64" s="53">
        <f t="shared" si="8"/>
        <v>-2.1995244580025907E-3</v>
      </c>
      <c r="BA64" s="53">
        <f t="shared" si="8"/>
        <v>3.4174052476743099E-18</v>
      </c>
      <c r="BB64" s="53">
        <f t="shared" si="8"/>
        <v>3.4174052476743099E-18</v>
      </c>
      <c r="BC64" s="53">
        <f t="shared" si="8"/>
        <v>3.4174052476743099E-18</v>
      </c>
      <c r="BD64" s="53">
        <f t="shared" si="8"/>
        <v>3.4174052476743099E-18</v>
      </c>
    </row>
    <row r="65" spans="1:56" ht="12.75" customHeight="1" x14ac:dyDescent="0.3">
      <c r="A65" s="178"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7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79"/>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9"/>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9"/>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0"/>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-6.3761714312840473E-2</v>
      </c>
      <c r="G77" s="54">
        <f>IF('Fixed data'!$G$19=FALSE,G64+G76,G64)</f>
        <v>-5.2309741490151322E-2</v>
      </c>
      <c r="H77" s="54">
        <f>IF('Fixed data'!$G$19=FALSE,H64+H76,H64)</f>
        <v>-1.4649769469606569E-2</v>
      </c>
      <c r="I77" s="54">
        <f>IF('Fixed data'!$G$19=FALSE,I64+I76,I64)</f>
        <v>-1.4437163431526154E-2</v>
      </c>
      <c r="J77" s="54">
        <f>IF('Fixed data'!$G$19=FALSE,J64+J76,J64)</f>
        <v>-1.422455739344574E-2</v>
      </c>
      <c r="K77" s="54">
        <f>IF('Fixed data'!$G$19=FALSE,K64+K76,K64)</f>
        <v>-1.4011951355365326E-2</v>
      </c>
      <c r="L77" s="54">
        <f>IF('Fixed data'!$G$19=FALSE,L64+L76,L64)</f>
        <v>-1.3799345317284908E-2</v>
      </c>
      <c r="M77" s="54">
        <f>IF('Fixed data'!$G$19=FALSE,M64+M76,M64)</f>
        <v>-1.3586739279204493E-2</v>
      </c>
      <c r="N77" s="54">
        <f>IF('Fixed data'!$G$19=FALSE,N64+N76,N64)</f>
        <v>-1.3374133241124079E-2</v>
      </c>
      <c r="O77" s="54">
        <f>IF('Fixed data'!$G$19=FALSE,O64+O76,O64)</f>
        <v>-1.3161527203043664E-2</v>
      </c>
      <c r="P77" s="54">
        <f>IF('Fixed data'!$G$19=FALSE,P64+P76,P64)</f>
        <v>-1.2948921164963248E-2</v>
      </c>
      <c r="Q77" s="54">
        <f>IF('Fixed data'!$G$19=FALSE,Q64+Q76,Q64)</f>
        <v>-1.2736315126882834E-2</v>
      </c>
      <c r="R77" s="54">
        <f>IF('Fixed data'!$G$19=FALSE,R64+R76,R64)</f>
        <v>-1.2523709088802418E-2</v>
      </c>
      <c r="S77" s="54">
        <f>IF('Fixed data'!$G$19=FALSE,S64+S76,S64)</f>
        <v>-1.2311103050722003E-2</v>
      </c>
      <c r="T77" s="54">
        <f>IF('Fixed data'!$G$19=FALSE,T64+T76,T64)</f>
        <v>-1.2098497012641589E-2</v>
      </c>
      <c r="U77" s="54">
        <f>IF('Fixed data'!$G$19=FALSE,U64+U76,U64)</f>
        <v>-1.1885890974561174E-2</v>
      </c>
      <c r="V77" s="54">
        <f>IF('Fixed data'!$G$19=FALSE,V64+V76,V64)</f>
        <v>-1.1673284936480757E-2</v>
      </c>
      <c r="W77" s="54">
        <f>IF('Fixed data'!$G$19=FALSE,W64+W76,W64)</f>
        <v>-1.1460678898400344E-2</v>
      </c>
      <c r="X77" s="54">
        <f>IF('Fixed data'!$G$19=FALSE,X64+X76,X64)</f>
        <v>-1.1248072860319928E-2</v>
      </c>
      <c r="Y77" s="54">
        <f>IF('Fixed data'!$G$19=FALSE,Y64+Y76,Y64)</f>
        <v>-1.1035466822239513E-2</v>
      </c>
      <c r="Z77" s="54">
        <f>IF('Fixed data'!$G$19=FALSE,Z64+Z76,Z64)</f>
        <v>-1.0822860784159097E-2</v>
      </c>
      <c r="AA77" s="54">
        <f>IF('Fixed data'!$G$19=FALSE,AA64+AA76,AA64)</f>
        <v>-1.0610254746078683E-2</v>
      </c>
      <c r="AB77" s="54">
        <f>IF('Fixed data'!$G$19=FALSE,AB64+AB76,AB64)</f>
        <v>-1.0397648707998267E-2</v>
      </c>
      <c r="AC77" s="54">
        <f>IF('Fixed data'!$G$19=FALSE,AC64+AC76,AC64)</f>
        <v>-1.0185042669917852E-2</v>
      </c>
      <c r="AD77" s="54">
        <f>IF('Fixed data'!$G$19=FALSE,AD64+AD76,AD64)</f>
        <v>-9.9724366318374377E-3</v>
      </c>
      <c r="AE77" s="54">
        <f>IF('Fixed data'!$G$19=FALSE,AE64+AE76,AE64)</f>
        <v>-9.7598305937570233E-3</v>
      </c>
      <c r="AF77" s="54">
        <f>IF('Fixed data'!$G$19=FALSE,AF64+AF76,AF64)</f>
        <v>-9.5472245556766071E-3</v>
      </c>
      <c r="AG77" s="54">
        <f>IF('Fixed data'!$G$19=FALSE,AG64+AG76,AG64)</f>
        <v>-9.334618517596191E-3</v>
      </c>
      <c r="AH77" s="54">
        <f>IF('Fixed data'!$G$19=FALSE,AH64+AH76,AH64)</f>
        <v>-9.1220124795157766E-3</v>
      </c>
      <c r="AI77" s="54">
        <f>IF('Fixed data'!$G$19=FALSE,AI64+AI76,AI64)</f>
        <v>-8.9094064414353621E-3</v>
      </c>
      <c r="AJ77" s="54">
        <f>IF('Fixed data'!$G$19=FALSE,AJ64+AJ76,AJ64)</f>
        <v>-8.696800403354946E-3</v>
      </c>
      <c r="AK77" s="54">
        <f>IF('Fixed data'!$G$19=FALSE,AK64+AK76,AK64)</f>
        <v>-8.4841943652745316E-3</v>
      </c>
      <c r="AL77" s="54">
        <f>IF('Fixed data'!$G$19=FALSE,AL64+AL76,AL64)</f>
        <v>-8.2715883271941154E-3</v>
      </c>
      <c r="AM77" s="54">
        <f>IF('Fixed data'!$G$19=FALSE,AM64+AM76,AM64)</f>
        <v>-8.058982289113701E-3</v>
      </c>
      <c r="AN77" s="54">
        <f>IF('Fixed data'!$G$19=FALSE,AN64+AN76,AN64)</f>
        <v>-7.8463762510332866E-3</v>
      </c>
      <c r="AO77" s="54">
        <f>IF('Fixed data'!$G$19=FALSE,AO64+AO76,AO64)</f>
        <v>-7.6337702129528704E-3</v>
      </c>
      <c r="AP77" s="54">
        <f>IF('Fixed data'!$G$19=FALSE,AP64+AP76,AP64)</f>
        <v>-7.421164174872456E-3</v>
      </c>
      <c r="AQ77" s="54">
        <f>IF('Fixed data'!$G$19=FALSE,AQ64+AQ76,AQ64)</f>
        <v>-7.2085581367920407E-3</v>
      </c>
      <c r="AR77" s="54">
        <f>IF('Fixed data'!$G$19=FALSE,AR64+AR76,AR64)</f>
        <v>-6.9959520987116254E-3</v>
      </c>
      <c r="AS77" s="54">
        <f>IF('Fixed data'!$G$19=FALSE,AS64+AS76,AS64)</f>
        <v>-6.7833460606312101E-3</v>
      </c>
      <c r="AT77" s="54">
        <f>IF('Fixed data'!$G$19=FALSE,AT64+AT76,AT64)</f>
        <v>-6.5707400225507948E-3</v>
      </c>
      <c r="AU77" s="54">
        <f>IF('Fixed data'!$G$19=FALSE,AU64+AU76,AU64)</f>
        <v>-6.3581339844703804E-3</v>
      </c>
      <c r="AV77" s="54">
        <f>IF('Fixed data'!$G$19=FALSE,AV64+AV76,AV64)</f>
        <v>-6.1455279463899651E-3</v>
      </c>
      <c r="AW77" s="54">
        <f>IF('Fixed data'!$G$19=FALSE,AW64+AW76,AW64)</f>
        <v>-5.9329219083095507E-3</v>
      </c>
      <c r="AX77" s="54">
        <f>IF('Fixed data'!$G$19=FALSE,AX64+AX76,AX64)</f>
        <v>-5.7203158702291354E-3</v>
      </c>
      <c r="AY77" s="54">
        <f>IF('Fixed data'!$G$19=FALSE,AY64+AY76,AY64)</f>
        <v>-5.5077098321487201E-3</v>
      </c>
      <c r="AZ77" s="54">
        <f>IF('Fixed data'!$G$19=FALSE,AZ64+AZ76,AZ64)</f>
        <v>-2.1995244580025907E-3</v>
      </c>
      <c r="BA77" s="54">
        <f>IF('Fixed data'!$G$19=FALSE,BA64+BA76,BA64)</f>
        <v>3.4174052476743099E-18</v>
      </c>
      <c r="BB77" s="54">
        <f>IF('Fixed data'!$G$19=FALSE,BB64+BB76,BB64)</f>
        <v>3.4174052476743099E-18</v>
      </c>
      <c r="BC77" s="54">
        <f>IF('Fixed data'!$G$19=FALSE,BC64+BC76,BC64)</f>
        <v>3.4174052476743099E-18</v>
      </c>
      <c r="BD77" s="54">
        <f>IF('Fixed data'!$G$19=FALSE,BD64+BD76,BD64)</f>
        <v>3.4174052476743099E-18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-5.9522242584742216E-2</v>
      </c>
      <c r="G80" s="55">
        <f t="shared" si="10"/>
        <v>-4.7180389772421893E-2</v>
      </c>
      <c r="H80" s="55">
        <f t="shared" si="10"/>
        <v>-1.2766427741864482E-2</v>
      </c>
      <c r="I80" s="55">
        <f t="shared" si="10"/>
        <v>-1.2155704214896155E-2</v>
      </c>
      <c r="J80" s="55">
        <f t="shared" si="10"/>
        <v>-1.1571686604560719E-2</v>
      </c>
      <c r="K80" s="55">
        <f t="shared" si="10"/>
        <v>-1.1013267106858534E-2</v>
      </c>
      <c r="L80" s="55">
        <f t="shared" si="10"/>
        <v>-1.0479382302164761E-2</v>
      </c>
      <c r="M80" s="55">
        <f t="shared" si="10"/>
        <v>-9.9690114202175308E-3</v>
      </c>
      <c r="N80" s="55">
        <f t="shared" si="10"/>
        <v>-9.481174671694112E-3</v>
      </c>
      <c r="O80" s="55">
        <f t="shared" si="10"/>
        <v>-9.0149316438556618E-3</v>
      </c>
      <c r="P80" s="55">
        <f t="shared" si="10"/>
        <v>-8.5693797578352878E-3</v>
      </c>
      <c r="Q80" s="55">
        <f t="shared" si="10"/>
        <v>-8.1436527852350241E-3</v>
      </c>
      <c r="R80" s="55">
        <f t="shared" si="10"/>
        <v>-7.7369194217845987E-3</v>
      </c>
      <c r="S80" s="55">
        <f t="shared" si="10"/>
        <v>-7.3483819158991805E-3</v>
      </c>
      <c r="T80" s="55">
        <f t="shared" si="10"/>
        <v>-6.9772747500540999E-3</v>
      </c>
      <c r="U80" s="55">
        <f t="shared" si="10"/>
        <v>-6.6228633729728181E-3</v>
      </c>
      <c r="V80" s="55">
        <f t="shared" si="10"/>
        <v>-6.2844429806993216E-3</v>
      </c>
      <c r="W80" s="55">
        <f t="shared" si="10"/>
        <v>-5.9613373446986218E-3</v>
      </c>
      <c r="X80" s="55">
        <f t="shared" si="10"/>
        <v>-5.6528976851985555E-3</v>
      </c>
      <c r="Y80" s="55">
        <f t="shared" si="10"/>
        <v>-5.3585015880532952E-3</v>
      </c>
      <c r="Z80" s="55">
        <f t="shared" si="10"/>
        <v>-5.077551963473371E-3</v>
      </c>
      <c r="AA80" s="55">
        <f t="shared" si="10"/>
        <v>-4.8094760450293683E-3</v>
      </c>
      <c r="AB80" s="55">
        <f t="shared" si="10"/>
        <v>-4.553724427396131E-3</v>
      </c>
      <c r="AC80" s="55">
        <f t="shared" si="10"/>
        <v>-4.3097701413621079E-3</v>
      </c>
      <c r="AD80" s="55">
        <f t="shared" si="10"/>
        <v>-4.0771077646838258E-3</v>
      </c>
      <c r="AE80" s="55">
        <f t="shared" si="10"/>
        <v>-3.8552525674189942E-3</v>
      </c>
      <c r="AF80" s="55">
        <f t="shared" si="10"/>
        <v>-3.6437396904231054E-3</v>
      </c>
      <c r="AG80" s="55">
        <f t="shared" si="10"/>
        <v>-3.4421233557439708E-3</v>
      </c>
      <c r="AH80" s="55">
        <f t="shared" si="10"/>
        <v>-3.2499761076962481E-3</v>
      </c>
      <c r="AI80" s="55">
        <f t="shared" si="10"/>
        <v>-3.5636480475894194E-3</v>
      </c>
      <c r="AJ80" s="55">
        <f t="shared" si="10"/>
        <v>-3.3772896751200266E-3</v>
      </c>
      <c r="AK80" s="55">
        <f t="shared" si="10"/>
        <v>-3.1987639581089978E-3</v>
      </c>
      <c r="AL80" s="55">
        <f t="shared" si="10"/>
        <v>-3.0277727199401533E-3</v>
      </c>
      <c r="AM80" s="55">
        <f t="shared" si="10"/>
        <v>-2.8640285087828425E-3</v>
      </c>
      <c r="AN80" s="55">
        <f t="shared" si="10"/>
        <v>-2.707254225801209E-3</v>
      </c>
      <c r="AO80" s="55">
        <f t="shared" si="10"/>
        <v>-2.5571827659229408E-3</v>
      </c>
      <c r="AP80" s="55">
        <f t="shared" si="10"/>
        <v>-2.4135566707512959E-3</v>
      </c>
      <c r="AQ80" s="55">
        <f t="shared" si="10"/>
        <v>-2.2761277932177655E-3</v>
      </c>
      <c r="AR80" s="55">
        <f t="shared" si="10"/>
        <v>-2.1446569735859198E-3</v>
      </c>
      <c r="AS80" s="55">
        <f t="shared" si="10"/>
        <v>-2.0189137264296619E-3</v>
      </c>
      <c r="AT80" s="55">
        <f t="shared" si="10"/>
        <v>-1.8986759382214947E-3</v>
      </c>
      <c r="AU80" s="55">
        <f t="shared" si="10"/>
        <v>-1.7837295751782617E-3</v>
      </c>
      <c r="AV80" s="55">
        <f t="shared" si="10"/>
        <v>-1.6738684010233992E-3</v>
      </c>
      <c r="AW80" s="55">
        <f t="shared" si="10"/>
        <v>-1.5688937043358852E-3</v>
      </c>
      <c r="AX80" s="55">
        <f t="shared" si="10"/>
        <v>-1.4686140351668623E-3</v>
      </c>
      <c r="AY80" s="55">
        <f t="shared" si="10"/>
        <v>-1.3728449506153746E-3</v>
      </c>
      <c r="AZ80" s="55">
        <f t="shared" si="10"/>
        <v>-5.3228228149451598E-4</v>
      </c>
      <c r="BA80" s="55">
        <f t="shared" si="10"/>
        <v>8.0292036145032282E-19</v>
      </c>
      <c r="BB80" s="55">
        <f t="shared" si="10"/>
        <v>7.7953433150516777E-19</v>
      </c>
      <c r="BC80" s="55">
        <f t="shared" si="10"/>
        <v>7.5682944806326965E-19</v>
      </c>
      <c r="BD80" s="55">
        <f t="shared" si="10"/>
        <v>7.3478587190608704E-19</v>
      </c>
    </row>
    <row r="81" spans="1:56" x14ac:dyDescent="0.3">
      <c r="A81" s="75"/>
      <c r="B81" s="15" t="s">
        <v>18</v>
      </c>
      <c r="C81" s="15"/>
      <c r="D81" s="14" t="s">
        <v>39</v>
      </c>
      <c r="E81" s="56">
        <f>+E80</f>
        <v>0</v>
      </c>
      <c r="F81" s="56">
        <f t="shared" ref="F81:BD81" si="11">+E81+F80</f>
        <v>-5.9522242584742216E-2</v>
      </c>
      <c r="G81" s="56">
        <f t="shared" si="11"/>
        <v>-0.10670263235716411</v>
      </c>
      <c r="H81" s="56">
        <f t="shared" si="11"/>
        <v>-0.11946906009902859</v>
      </c>
      <c r="I81" s="56">
        <f t="shared" si="11"/>
        <v>-0.13162476431392475</v>
      </c>
      <c r="J81" s="56">
        <f t="shared" si="11"/>
        <v>-0.14319645091848549</v>
      </c>
      <c r="K81" s="56">
        <f t="shared" si="11"/>
        <v>-0.15420971802534403</v>
      </c>
      <c r="L81" s="56">
        <f t="shared" si="11"/>
        <v>-0.16468910032750878</v>
      </c>
      <c r="M81" s="56">
        <f t="shared" si="11"/>
        <v>-0.1746581117477263</v>
      </c>
      <c r="N81" s="56">
        <f t="shared" si="11"/>
        <v>-0.1841392864194204</v>
      </c>
      <c r="O81" s="56">
        <f t="shared" si="11"/>
        <v>-0.19315421806327607</v>
      </c>
      <c r="P81" s="56">
        <f t="shared" si="11"/>
        <v>-0.20172359782111135</v>
      </c>
      <c r="Q81" s="56">
        <f t="shared" si="11"/>
        <v>-0.20986725060634637</v>
      </c>
      <c r="R81" s="56">
        <f t="shared" si="11"/>
        <v>-0.21760417002813096</v>
      </c>
      <c r="S81" s="56">
        <f t="shared" si="11"/>
        <v>-0.22495255194403013</v>
      </c>
      <c r="T81" s="56">
        <f t="shared" si="11"/>
        <v>-0.23192982669408424</v>
      </c>
      <c r="U81" s="56">
        <f t="shared" si="11"/>
        <v>-0.23855269006705707</v>
      </c>
      <c r="V81" s="56">
        <f t="shared" si="11"/>
        <v>-0.24483713304775639</v>
      </c>
      <c r="W81" s="56">
        <f t="shared" si="11"/>
        <v>-0.25079847039245501</v>
      </c>
      <c r="X81" s="56">
        <f t="shared" si="11"/>
        <v>-0.25645136807765356</v>
      </c>
      <c r="Y81" s="56">
        <f t="shared" si="11"/>
        <v>-0.26180986966570685</v>
      </c>
      <c r="Z81" s="56">
        <f t="shared" si="11"/>
        <v>-0.26688742162918022</v>
      </c>
      <c r="AA81" s="56">
        <f t="shared" si="11"/>
        <v>-0.27169689767420957</v>
      </c>
      <c r="AB81" s="56">
        <f t="shared" si="11"/>
        <v>-0.27625062210160573</v>
      </c>
      <c r="AC81" s="56">
        <f t="shared" si="11"/>
        <v>-0.28056039224296786</v>
      </c>
      <c r="AD81" s="56">
        <f t="shared" si="11"/>
        <v>-0.2846375000076517</v>
      </c>
      <c r="AE81" s="56">
        <f t="shared" si="11"/>
        <v>-0.28849275257507068</v>
      </c>
      <c r="AF81" s="56">
        <f t="shared" si="11"/>
        <v>-0.29213649226549376</v>
      </c>
      <c r="AG81" s="56">
        <f t="shared" si="11"/>
        <v>-0.29557861562123772</v>
      </c>
      <c r="AH81" s="56">
        <f t="shared" si="11"/>
        <v>-0.29882859172893395</v>
      </c>
      <c r="AI81" s="56">
        <f t="shared" si="11"/>
        <v>-0.30239223977652335</v>
      </c>
      <c r="AJ81" s="56">
        <f t="shared" si="11"/>
        <v>-0.30576952945164337</v>
      </c>
      <c r="AK81" s="56">
        <f t="shared" si="11"/>
        <v>-0.30896829340975235</v>
      </c>
      <c r="AL81" s="56">
        <f t="shared" si="11"/>
        <v>-0.3119960661296925</v>
      </c>
      <c r="AM81" s="56">
        <f t="shared" si="11"/>
        <v>-0.31486009463847536</v>
      </c>
      <c r="AN81" s="56">
        <f t="shared" si="11"/>
        <v>-0.31756734886427657</v>
      </c>
      <c r="AO81" s="56">
        <f t="shared" si="11"/>
        <v>-0.32012453163019949</v>
      </c>
      <c r="AP81" s="56">
        <f t="shared" si="11"/>
        <v>-0.32253808830095076</v>
      </c>
      <c r="AQ81" s="56">
        <f t="shared" si="11"/>
        <v>-0.32481421609416855</v>
      </c>
      <c r="AR81" s="56">
        <f t="shared" si="11"/>
        <v>-0.32695887306775445</v>
      </c>
      <c r="AS81" s="56">
        <f t="shared" si="11"/>
        <v>-0.3289777867941841</v>
      </c>
      <c r="AT81" s="56">
        <f t="shared" si="11"/>
        <v>-0.33087646273240562</v>
      </c>
      <c r="AU81" s="56">
        <f t="shared" si="11"/>
        <v>-0.33266019230758387</v>
      </c>
      <c r="AV81" s="56">
        <f t="shared" si="11"/>
        <v>-0.33433406070860727</v>
      </c>
      <c r="AW81" s="56">
        <f t="shared" si="11"/>
        <v>-0.33590295441294316</v>
      </c>
      <c r="AX81" s="56">
        <f t="shared" si="11"/>
        <v>-0.33737156844811</v>
      </c>
      <c r="AY81" s="56">
        <f t="shared" si="11"/>
        <v>-0.33874441339872535</v>
      </c>
      <c r="AZ81" s="56">
        <f t="shared" si="11"/>
        <v>-0.33927669568021984</v>
      </c>
      <c r="BA81" s="56">
        <f t="shared" si="11"/>
        <v>-0.33927669568021984</v>
      </c>
      <c r="BB81" s="56">
        <f t="shared" si="11"/>
        <v>-0.33927669568021984</v>
      </c>
      <c r="BC81" s="56">
        <f t="shared" si="11"/>
        <v>-0.33927669568021984</v>
      </c>
      <c r="BD81" s="56">
        <f t="shared" si="11"/>
        <v>-0.33927669568021984</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1"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1"/>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8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1"/>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1"/>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1"/>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1"/>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tabSelected="1"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G16" sqref="G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-0.12445227837961322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-0.14623760743203701</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-0.16096607563481943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-0.17568452711027849</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3" t="s">
        <v>11</v>
      </c>
      <c r="B13" s="61" t="s">
        <v>197</v>
      </c>
      <c r="C13" s="60"/>
      <c r="D13" s="61" t="s">
        <v>39</v>
      </c>
      <c r="E13" s="62"/>
      <c r="F13" s="62">
        <f>-'Workings baseline'!K19/1000000+-'Workings baseline'!J19/1000000</f>
        <v>-0.11856489105058363</v>
      </c>
      <c r="G13" s="62">
        <f>-'Workings baseline'!K36/1000000+-'Workings baseline'!J36/1000000</f>
        <v>-5.8889783852140082E-2</v>
      </c>
      <c r="H13" s="62"/>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74"/>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74"/>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74"/>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4"/>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5"/>
      <c r="B18" s="123" t="s">
        <v>194</v>
      </c>
      <c r="C18" s="128"/>
      <c r="D18" s="124" t="s">
        <v>39</v>
      </c>
      <c r="E18" s="59">
        <f>SUM(E13:E17)</f>
        <v>0</v>
      </c>
      <c r="F18" s="59">
        <f t="shared" ref="F18:AW18" si="0">SUM(F13:F17)</f>
        <v>-0.11856489105058363</v>
      </c>
      <c r="G18" s="59">
        <f t="shared" si="0"/>
        <v>-5.8889783852140082E-2</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6" t="s">
        <v>298</v>
      </c>
      <c r="B19" s="61" t="s">
        <v>197</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6"/>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6"/>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6"/>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6"/>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6"/>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7"/>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v>
      </c>
      <c r="F26" s="59">
        <f t="shared" ref="F26:BD26" si="2">F18+F25</f>
        <v>-0.11856489105058363</v>
      </c>
      <c r="G26" s="59">
        <f t="shared" si="2"/>
        <v>-5.8889783852140082E-2</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-8.2995423735408538E-2</v>
      </c>
      <c r="G28" s="35">
        <f t="shared" si="3"/>
        <v>-4.1222848696498053E-2</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v>
      </c>
      <c r="F29" s="35">
        <f t="shared" ref="F29:AW29" si="4">F26-F28</f>
        <v>-3.5569467315175088E-2</v>
      </c>
      <c r="G29" s="35">
        <f t="shared" si="4"/>
        <v>-1.7666935155642029E-2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-1.8443427496757452E-3</v>
      </c>
      <c r="H31" s="35">
        <f>$F$28/'Fixed data'!$C$7</f>
        <v>-1.8443427496757452E-3</v>
      </c>
      <c r="I31" s="35">
        <f>$F$28/'Fixed data'!$C$7</f>
        <v>-1.8443427496757452E-3</v>
      </c>
      <c r="J31" s="35">
        <f>$F$28/'Fixed data'!$C$7</f>
        <v>-1.8443427496757452E-3</v>
      </c>
      <c r="K31" s="35">
        <f>$F$28/'Fixed data'!$C$7</f>
        <v>-1.8443427496757452E-3</v>
      </c>
      <c r="L31" s="35">
        <f>$F$28/'Fixed data'!$C$7</f>
        <v>-1.8443427496757452E-3</v>
      </c>
      <c r="M31" s="35">
        <f>$F$28/'Fixed data'!$C$7</f>
        <v>-1.8443427496757452E-3</v>
      </c>
      <c r="N31" s="35">
        <f>$F$28/'Fixed data'!$C$7</f>
        <v>-1.8443427496757452E-3</v>
      </c>
      <c r="O31" s="35">
        <f>$F$28/'Fixed data'!$C$7</f>
        <v>-1.8443427496757452E-3</v>
      </c>
      <c r="P31" s="35">
        <f>$F$28/'Fixed data'!$C$7</f>
        <v>-1.8443427496757452E-3</v>
      </c>
      <c r="Q31" s="35">
        <f>$F$28/'Fixed data'!$C$7</f>
        <v>-1.8443427496757452E-3</v>
      </c>
      <c r="R31" s="35">
        <f>$F$28/'Fixed data'!$C$7</f>
        <v>-1.8443427496757452E-3</v>
      </c>
      <c r="S31" s="35">
        <f>$F$28/'Fixed data'!$C$7</f>
        <v>-1.8443427496757452E-3</v>
      </c>
      <c r="T31" s="35">
        <f>$F$28/'Fixed data'!$C$7</f>
        <v>-1.8443427496757452E-3</v>
      </c>
      <c r="U31" s="35">
        <f>$F$28/'Fixed data'!$C$7</f>
        <v>-1.8443427496757452E-3</v>
      </c>
      <c r="V31" s="35">
        <f>$F$28/'Fixed data'!$C$7</f>
        <v>-1.8443427496757452E-3</v>
      </c>
      <c r="W31" s="35">
        <f>$F$28/'Fixed data'!$C$7</f>
        <v>-1.8443427496757452E-3</v>
      </c>
      <c r="X31" s="35">
        <f>$F$28/'Fixed data'!$C$7</f>
        <v>-1.8443427496757452E-3</v>
      </c>
      <c r="Y31" s="35">
        <f>$F$28/'Fixed data'!$C$7</f>
        <v>-1.8443427496757452E-3</v>
      </c>
      <c r="Z31" s="35">
        <f>$F$28/'Fixed data'!$C$7</f>
        <v>-1.8443427496757452E-3</v>
      </c>
      <c r="AA31" s="35">
        <f>$F$28/'Fixed data'!$C$7</f>
        <v>-1.8443427496757452E-3</v>
      </c>
      <c r="AB31" s="35">
        <f>$F$28/'Fixed data'!$C$7</f>
        <v>-1.8443427496757452E-3</v>
      </c>
      <c r="AC31" s="35">
        <f>$F$28/'Fixed data'!$C$7</f>
        <v>-1.8443427496757452E-3</v>
      </c>
      <c r="AD31" s="35">
        <f>$F$28/'Fixed data'!$C$7</f>
        <v>-1.8443427496757452E-3</v>
      </c>
      <c r="AE31" s="35">
        <f>$F$28/'Fixed data'!$C$7</f>
        <v>-1.8443427496757452E-3</v>
      </c>
      <c r="AF31" s="35">
        <f>$F$28/'Fixed data'!$C$7</f>
        <v>-1.8443427496757452E-3</v>
      </c>
      <c r="AG31" s="35">
        <f>$F$28/'Fixed data'!$C$7</f>
        <v>-1.8443427496757452E-3</v>
      </c>
      <c r="AH31" s="35">
        <f>$F$28/'Fixed data'!$C$7</f>
        <v>-1.8443427496757452E-3</v>
      </c>
      <c r="AI31" s="35">
        <f>$F$28/'Fixed data'!$C$7</f>
        <v>-1.8443427496757452E-3</v>
      </c>
      <c r="AJ31" s="35">
        <f>$F$28/'Fixed data'!$C$7</f>
        <v>-1.8443427496757452E-3</v>
      </c>
      <c r="AK31" s="35">
        <f>$F$28/'Fixed data'!$C$7</f>
        <v>-1.8443427496757452E-3</v>
      </c>
      <c r="AL31" s="35">
        <f>$F$28/'Fixed data'!$C$7</f>
        <v>-1.8443427496757452E-3</v>
      </c>
      <c r="AM31" s="35">
        <f>$F$28/'Fixed data'!$C$7</f>
        <v>-1.8443427496757452E-3</v>
      </c>
      <c r="AN31" s="35">
        <f>$F$28/'Fixed data'!$C$7</f>
        <v>-1.8443427496757452E-3</v>
      </c>
      <c r="AO31" s="35">
        <f>$F$28/'Fixed data'!$C$7</f>
        <v>-1.8443427496757452E-3</v>
      </c>
      <c r="AP31" s="35">
        <f>$F$28/'Fixed data'!$C$7</f>
        <v>-1.8443427496757452E-3</v>
      </c>
      <c r="AQ31" s="35">
        <f>$F$28/'Fixed data'!$C$7</f>
        <v>-1.8443427496757452E-3</v>
      </c>
      <c r="AR31" s="35">
        <f>$F$28/'Fixed data'!$C$7</f>
        <v>-1.8443427496757452E-3</v>
      </c>
      <c r="AS31" s="35">
        <f>$F$28/'Fixed data'!$C$7</f>
        <v>-1.8443427496757452E-3</v>
      </c>
      <c r="AT31" s="35">
        <f>$F$28/'Fixed data'!$C$7</f>
        <v>-1.8443427496757452E-3</v>
      </c>
      <c r="AU31" s="35">
        <f>$F$28/'Fixed data'!$C$7</f>
        <v>-1.8443427496757452E-3</v>
      </c>
      <c r="AV31" s="35">
        <f>$F$28/'Fixed data'!$C$7</f>
        <v>-1.8443427496757452E-3</v>
      </c>
      <c r="AW31" s="35">
        <f>$F$28/'Fixed data'!$C$7</f>
        <v>-1.8443427496757452E-3</v>
      </c>
      <c r="AX31" s="35">
        <f>$F$28/'Fixed data'!$C$7</f>
        <v>-1.8443427496757452E-3</v>
      </c>
      <c r="AY31" s="35">
        <f>$F$28/'Fixed data'!$C$7</f>
        <v>-1.8443427496757452E-3</v>
      </c>
      <c r="AZ31" s="35"/>
      <c r="BA31" s="35"/>
      <c r="BB31" s="35"/>
      <c r="BC31" s="35"/>
      <c r="BD31" s="35"/>
    </row>
    <row r="32" spans="1:56" ht="16.5" hidden="1" customHeight="1" outlineLevel="1" x14ac:dyDescent="0.35">
      <c r="A32" s="114"/>
      <c r="B32" s="9" t="s">
        <v>3</v>
      </c>
      <c r="C32" s="11" t="s">
        <v>53</v>
      </c>
      <c r="D32" s="9" t="s">
        <v>39</v>
      </c>
      <c r="F32" s="35"/>
      <c r="G32" s="35"/>
      <c r="H32" s="35">
        <f>$G$28/'Fixed data'!$C$7</f>
        <v>-9.1606330436662343E-4</v>
      </c>
      <c r="I32" s="35">
        <f>$G$28/'Fixed data'!$C$7</f>
        <v>-9.1606330436662343E-4</v>
      </c>
      <c r="J32" s="35">
        <f>$G$28/'Fixed data'!$C$7</f>
        <v>-9.1606330436662343E-4</v>
      </c>
      <c r="K32" s="35">
        <f>$G$28/'Fixed data'!$C$7</f>
        <v>-9.1606330436662343E-4</v>
      </c>
      <c r="L32" s="35">
        <f>$G$28/'Fixed data'!$C$7</f>
        <v>-9.1606330436662343E-4</v>
      </c>
      <c r="M32" s="35">
        <f>$G$28/'Fixed data'!$C$7</f>
        <v>-9.1606330436662343E-4</v>
      </c>
      <c r="N32" s="35">
        <f>$G$28/'Fixed data'!$C$7</f>
        <v>-9.1606330436662343E-4</v>
      </c>
      <c r="O32" s="35">
        <f>$G$28/'Fixed data'!$C$7</f>
        <v>-9.1606330436662343E-4</v>
      </c>
      <c r="P32" s="35">
        <f>$G$28/'Fixed data'!$C$7</f>
        <v>-9.1606330436662343E-4</v>
      </c>
      <c r="Q32" s="35">
        <f>$G$28/'Fixed data'!$C$7</f>
        <v>-9.1606330436662343E-4</v>
      </c>
      <c r="R32" s="35">
        <f>$G$28/'Fixed data'!$C$7</f>
        <v>-9.1606330436662343E-4</v>
      </c>
      <c r="S32" s="35">
        <f>$G$28/'Fixed data'!$C$7</f>
        <v>-9.1606330436662343E-4</v>
      </c>
      <c r="T32" s="35">
        <f>$G$28/'Fixed data'!$C$7</f>
        <v>-9.1606330436662343E-4</v>
      </c>
      <c r="U32" s="35">
        <f>$G$28/'Fixed data'!$C$7</f>
        <v>-9.1606330436662343E-4</v>
      </c>
      <c r="V32" s="35">
        <f>$G$28/'Fixed data'!$C$7</f>
        <v>-9.1606330436662343E-4</v>
      </c>
      <c r="W32" s="35">
        <f>$G$28/'Fixed data'!$C$7</f>
        <v>-9.1606330436662343E-4</v>
      </c>
      <c r="X32" s="35">
        <f>$G$28/'Fixed data'!$C$7</f>
        <v>-9.1606330436662343E-4</v>
      </c>
      <c r="Y32" s="35">
        <f>$G$28/'Fixed data'!$C$7</f>
        <v>-9.1606330436662343E-4</v>
      </c>
      <c r="Z32" s="35">
        <f>$G$28/'Fixed data'!$C$7</f>
        <v>-9.1606330436662343E-4</v>
      </c>
      <c r="AA32" s="35">
        <f>$G$28/'Fixed data'!$C$7</f>
        <v>-9.1606330436662343E-4</v>
      </c>
      <c r="AB32" s="35">
        <f>$G$28/'Fixed data'!$C$7</f>
        <v>-9.1606330436662343E-4</v>
      </c>
      <c r="AC32" s="35">
        <f>$G$28/'Fixed data'!$C$7</f>
        <v>-9.1606330436662343E-4</v>
      </c>
      <c r="AD32" s="35">
        <f>$G$28/'Fixed data'!$C$7</f>
        <v>-9.1606330436662343E-4</v>
      </c>
      <c r="AE32" s="35">
        <f>$G$28/'Fixed data'!$C$7</f>
        <v>-9.1606330436662343E-4</v>
      </c>
      <c r="AF32" s="35">
        <f>$G$28/'Fixed data'!$C$7</f>
        <v>-9.1606330436662343E-4</v>
      </c>
      <c r="AG32" s="35">
        <f>$G$28/'Fixed data'!$C$7</f>
        <v>-9.1606330436662343E-4</v>
      </c>
      <c r="AH32" s="35">
        <f>$G$28/'Fixed data'!$C$7</f>
        <v>-9.1606330436662343E-4</v>
      </c>
      <c r="AI32" s="35">
        <f>$G$28/'Fixed data'!$C$7</f>
        <v>-9.1606330436662343E-4</v>
      </c>
      <c r="AJ32" s="35">
        <f>$G$28/'Fixed data'!$C$7</f>
        <v>-9.1606330436662343E-4</v>
      </c>
      <c r="AK32" s="35">
        <f>$G$28/'Fixed data'!$C$7</f>
        <v>-9.1606330436662343E-4</v>
      </c>
      <c r="AL32" s="35">
        <f>$G$28/'Fixed data'!$C$7</f>
        <v>-9.1606330436662343E-4</v>
      </c>
      <c r="AM32" s="35">
        <f>$G$28/'Fixed data'!$C$7</f>
        <v>-9.1606330436662343E-4</v>
      </c>
      <c r="AN32" s="35">
        <f>$G$28/'Fixed data'!$C$7</f>
        <v>-9.1606330436662343E-4</v>
      </c>
      <c r="AO32" s="35">
        <f>$G$28/'Fixed data'!$C$7</f>
        <v>-9.1606330436662343E-4</v>
      </c>
      <c r="AP32" s="35">
        <f>$G$28/'Fixed data'!$C$7</f>
        <v>-9.1606330436662343E-4</v>
      </c>
      <c r="AQ32" s="35">
        <f>$G$28/'Fixed data'!$C$7</f>
        <v>-9.1606330436662343E-4</v>
      </c>
      <c r="AR32" s="35">
        <f>$G$28/'Fixed data'!$C$7</f>
        <v>-9.1606330436662343E-4</v>
      </c>
      <c r="AS32" s="35">
        <f>$G$28/'Fixed data'!$C$7</f>
        <v>-9.1606330436662343E-4</v>
      </c>
      <c r="AT32" s="35">
        <f>$G$28/'Fixed data'!$C$7</f>
        <v>-9.1606330436662343E-4</v>
      </c>
      <c r="AU32" s="35">
        <f>$G$28/'Fixed data'!$C$7</f>
        <v>-9.1606330436662343E-4</v>
      </c>
      <c r="AV32" s="35">
        <f>$G$28/'Fixed data'!$C$7</f>
        <v>-9.1606330436662343E-4</v>
      </c>
      <c r="AW32" s="35">
        <f>$G$28/'Fixed data'!$C$7</f>
        <v>-9.1606330436662343E-4</v>
      </c>
      <c r="AX32" s="35">
        <f>$G$28/'Fixed data'!$C$7</f>
        <v>-9.1606330436662343E-4</v>
      </c>
      <c r="AY32" s="35">
        <f>$G$28/'Fixed data'!$C$7</f>
        <v>-9.1606330436662343E-4</v>
      </c>
      <c r="AZ32" s="35">
        <f>$G$28/'Fixed data'!$C$7</f>
        <v>-9.1606330436662343E-4</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-1.8443427496757452E-3</v>
      </c>
      <c r="H60" s="35">
        <f t="shared" si="5"/>
        <v>-2.7604060540423686E-3</v>
      </c>
      <c r="I60" s="35">
        <f t="shared" si="5"/>
        <v>-2.7604060540423686E-3</v>
      </c>
      <c r="J60" s="35">
        <f t="shared" si="5"/>
        <v>-2.7604060540423686E-3</v>
      </c>
      <c r="K60" s="35">
        <f t="shared" si="5"/>
        <v>-2.7604060540423686E-3</v>
      </c>
      <c r="L60" s="35">
        <f t="shared" si="5"/>
        <v>-2.7604060540423686E-3</v>
      </c>
      <c r="M60" s="35">
        <f t="shared" si="5"/>
        <v>-2.7604060540423686E-3</v>
      </c>
      <c r="N60" s="35">
        <f t="shared" si="5"/>
        <v>-2.7604060540423686E-3</v>
      </c>
      <c r="O60" s="35">
        <f t="shared" si="5"/>
        <v>-2.7604060540423686E-3</v>
      </c>
      <c r="P60" s="35">
        <f t="shared" si="5"/>
        <v>-2.7604060540423686E-3</v>
      </c>
      <c r="Q60" s="35">
        <f t="shared" si="5"/>
        <v>-2.7604060540423686E-3</v>
      </c>
      <c r="R60" s="35">
        <f t="shared" si="5"/>
        <v>-2.7604060540423686E-3</v>
      </c>
      <c r="S60" s="35">
        <f t="shared" si="5"/>
        <v>-2.7604060540423686E-3</v>
      </c>
      <c r="T60" s="35">
        <f t="shared" si="5"/>
        <v>-2.7604060540423686E-3</v>
      </c>
      <c r="U60" s="35">
        <f t="shared" si="5"/>
        <v>-2.7604060540423686E-3</v>
      </c>
      <c r="V60" s="35">
        <f t="shared" si="5"/>
        <v>-2.7604060540423686E-3</v>
      </c>
      <c r="W60" s="35">
        <f t="shared" si="5"/>
        <v>-2.7604060540423686E-3</v>
      </c>
      <c r="X60" s="35">
        <f t="shared" si="5"/>
        <v>-2.7604060540423686E-3</v>
      </c>
      <c r="Y60" s="35">
        <f t="shared" si="5"/>
        <v>-2.7604060540423686E-3</v>
      </c>
      <c r="Z60" s="35">
        <f t="shared" si="5"/>
        <v>-2.7604060540423686E-3</v>
      </c>
      <c r="AA60" s="35">
        <f t="shared" si="5"/>
        <v>-2.7604060540423686E-3</v>
      </c>
      <c r="AB60" s="35">
        <f t="shared" si="5"/>
        <v>-2.7604060540423686E-3</v>
      </c>
      <c r="AC60" s="35">
        <f t="shared" si="5"/>
        <v>-2.7604060540423686E-3</v>
      </c>
      <c r="AD60" s="35">
        <f t="shared" si="5"/>
        <v>-2.7604060540423686E-3</v>
      </c>
      <c r="AE60" s="35">
        <f t="shared" si="5"/>
        <v>-2.7604060540423686E-3</v>
      </c>
      <c r="AF60" s="35">
        <f t="shared" si="5"/>
        <v>-2.7604060540423686E-3</v>
      </c>
      <c r="AG60" s="35">
        <f t="shared" si="5"/>
        <v>-2.7604060540423686E-3</v>
      </c>
      <c r="AH60" s="35">
        <f t="shared" si="5"/>
        <v>-2.7604060540423686E-3</v>
      </c>
      <c r="AI60" s="35">
        <f t="shared" si="5"/>
        <v>-2.7604060540423686E-3</v>
      </c>
      <c r="AJ60" s="35">
        <f t="shared" si="5"/>
        <v>-2.7604060540423686E-3</v>
      </c>
      <c r="AK60" s="35">
        <f t="shared" si="5"/>
        <v>-2.7604060540423686E-3</v>
      </c>
      <c r="AL60" s="35">
        <f t="shared" si="5"/>
        <v>-2.7604060540423686E-3</v>
      </c>
      <c r="AM60" s="35">
        <f t="shared" si="5"/>
        <v>-2.7604060540423686E-3</v>
      </c>
      <c r="AN60" s="35">
        <f t="shared" si="5"/>
        <v>-2.7604060540423686E-3</v>
      </c>
      <c r="AO60" s="35">
        <f t="shared" si="5"/>
        <v>-2.7604060540423686E-3</v>
      </c>
      <c r="AP60" s="35">
        <f t="shared" si="5"/>
        <v>-2.7604060540423686E-3</v>
      </c>
      <c r="AQ60" s="35">
        <f t="shared" si="5"/>
        <v>-2.7604060540423686E-3</v>
      </c>
      <c r="AR60" s="35">
        <f t="shared" si="5"/>
        <v>-2.7604060540423686E-3</v>
      </c>
      <c r="AS60" s="35">
        <f t="shared" si="5"/>
        <v>-2.7604060540423686E-3</v>
      </c>
      <c r="AT60" s="35">
        <f t="shared" si="5"/>
        <v>-2.7604060540423686E-3</v>
      </c>
      <c r="AU60" s="35">
        <f t="shared" si="5"/>
        <v>-2.7604060540423686E-3</v>
      </c>
      <c r="AV60" s="35">
        <f t="shared" si="5"/>
        <v>-2.7604060540423686E-3</v>
      </c>
      <c r="AW60" s="35">
        <f t="shared" si="5"/>
        <v>-2.7604060540423686E-3</v>
      </c>
      <c r="AX60" s="35">
        <f t="shared" si="5"/>
        <v>-2.7604060540423686E-3</v>
      </c>
      <c r="AY60" s="35">
        <f t="shared" si="5"/>
        <v>-2.7604060540423686E-3</v>
      </c>
      <c r="AZ60" s="35">
        <f t="shared" si="5"/>
        <v>-9.1606330436662343E-4</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-8.2995423735408538E-2</v>
      </c>
      <c r="H61" s="35">
        <f t="shared" si="6"/>
        <v>-0.12237392968223085</v>
      </c>
      <c r="I61" s="35">
        <f t="shared" si="6"/>
        <v>-0.11961352362818847</v>
      </c>
      <c r="J61" s="35">
        <f t="shared" si="6"/>
        <v>-0.1168531175741461</v>
      </c>
      <c r="K61" s="35">
        <f t="shared" si="6"/>
        <v>-0.11409271152010372</v>
      </c>
      <c r="L61" s="35">
        <f t="shared" si="6"/>
        <v>-0.11133230546606135</v>
      </c>
      <c r="M61" s="35">
        <f t="shared" si="6"/>
        <v>-0.10857189941201897</v>
      </c>
      <c r="N61" s="35">
        <f t="shared" si="6"/>
        <v>-0.1058114933579766</v>
      </c>
      <c r="O61" s="35">
        <f t="shared" si="6"/>
        <v>-0.10305108730393422</v>
      </c>
      <c r="P61" s="35">
        <f t="shared" si="6"/>
        <v>-0.10029068124989185</v>
      </c>
      <c r="Q61" s="35">
        <f t="shared" si="6"/>
        <v>-9.7530275195849475E-2</v>
      </c>
      <c r="R61" s="35">
        <f t="shared" si="6"/>
        <v>-9.47698691418071E-2</v>
      </c>
      <c r="S61" s="35">
        <f t="shared" si="6"/>
        <v>-9.2009463087764726E-2</v>
      </c>
      <c r="T61" s="35">
        <f t="shared" si="6"/>
        <v>-8.9249057033722351E-2</v>
      </c>
      <c r="U61" s="35">
        <f t="shared" si="6"/>
        <v>-8.6488650979679976E-2</v>
      </c>
      <c r="V61" s="35">
        <f t="shared" si="6"/>
        <v>-8.3728244925637602E-2</v>
      </c>
      <c r="W61" s="35">
        <f t="shared" si="6"/>
        <v>-8.0967838871595227E-2</v>
      </c>
      <c r="X61" s="35">
        <f t="shared" si="6"/>
        <v>-7.8207432817552852E-2</v>
      </c>
      <c r="Y61" s="35">
        <f t="shared" si="6"/>
        <v>-7.5447026763510477E-2</v>
      </c>
      <c r="Z61" s="35">
        <f t="shared" si="6"/>
        <v>-7.2686620709468103E-2</v>
      </c>
      <c r="AA61" s="35">
        <f t="shared" si="6"/>
        <v>-6.9926214655425728E-2</v>
      </c>
      <c r="AB61" s="35">
        <f t="shared" si="6"/>
        <v>-6.7165808601383353E-2</v>
      </c>
      <c r="AC61" s="35">
        <f t="shared" si="6"/>
        <v>-6.4405402547340979E-2</v>
      </c>
      <c r="AD61" s="35">
        <f t="shared" si="6"/>
        <v>-6.1644996493298611E-2</v>
      </c>
      <c r="AE61" s="35">
        <f t="shared" si="6"/>
        <v>-5.8884590439256243E-2</v>
      </c>
      <c r="AF61" s="35">
        <f t="shared" si="6"/>
        <v>-5.6124184385213875E-2</v>
      </c>
      <c r="AG61" s="35">
        <f t="shared" si="6"/>
        <v>-5.3363778331171507E-2</v>
      </c>
      <c r="AH61" s="35">
        <f t="shared" si="6"/>
        <v>-5.060337227712914E-2</v>
      </c>
      <c r="AI61" s="35">
        <f t="shared" si="6"/>
        <v>-4.7842966223086772E-2</v>
      </c>
      <c r="AJ61" s="35">
        <f t="shared" si="6"/>
        <v>-4.5082560169044404E-2</v>
      </c>
      <c r="AK61" s="35">
        <f t="shared" si="6"/>
        <v>-4.2322154115002036E-2</v>
      </c>
      <c r="AL61" s="35">
        <f t="shared" si="6"/>
        <v>-3.9561748060959669E-2</v>
      </c>
      <c r="AM61" s="35">
        <f t="shared" si="6"/>
        <v>-3.6801342006917301E-2</v>
      </c>
      <c r="AN61" s="35">
        <f t="shared" si="6"/>
        <v>-3.4040935952874933E-2</v>
      </c>
      <c r="AO61" s="35">
        <f t="shared" si="6"/>
        <v>-3.1280529898832565E-2</v>
      </c>
      <c r="AP61" s="35">
        <f t="shared" si="6"/>
        <v>-2.8520123844790198E-2</v>
      </c>
      <c r="AQ61" s="35">
        <f t="shared" si="6"/>
        <v>-2.575971779074783E-2</v>
      </c>
      <c r="AR61" s="35">
        <f t="shared" si="6"/>
        <v>-2.2999311736705462E-2</v>
      </c>
      <c r="AS61" s="35">
        <f t="shared" si="6"/>
        <v>-2.0238905682663094E-2</v>
      </c>
      <c r="AT61" s="35">
        <f t="shared" si="6"/>
        <v>-1.7478499628620726E-2</v>
      </c>
      <c r="AU61" s="35">
        <f t="shared" si="6"/>
        <v>-1.4718093574578359E-2</v>
      </c>
      <c r="AV61" s="35">
        <f t="shared" si="6"/>
        <v>-1.1957687520535991E-2</v>
      </c>
      <c r="AW61" s="35">
        <f t="shared" si="6"/>
        <v>-9.1972814664936231E-3</v>
      </c>
      <c r="AX61" s="35">
        <f t="shared" si="6"/>
        <v>-6.4368754124512545E-3</v>
      </c>
      <c r="AY61" s="35">
        <f t="shared" si="6"/>
        <v>-3.6764693584088858E-3</v>
      </c>
      <c r="AZ61" s="35">
        <f t="shared" si="6"/>
        <v>-9.1606330436651718E-4</v>
      </c>
      <c r="BA61" s="35">
        <f t="shared" si="6"/>
        <v>1.0625181290357943E-16</v>
      </c>
      <c r="BB61" s="35">
        <f t="shared" si="6"/>
        <v>1.0625181290357943E-16</v>
      </c>
      <c r="BC61" s="35">
        <f t="shared" si="6"/>
        <v>1.0625181290357943E-16</v>
      </c>
      <c r="BD61" s="35">
        <f t="shared" si="6"/>
        <v>1.0625181290357943E-16</v>
      </c>
    </row>
    <row r="62" spans="1:56" ht="16.5" hidden="1" customHeight="1" outlineLevel="1" x14ac:dyDescent="0.3">
      <c r="A62" s="114"/>
      <c r="B62" s="9" t="s">
        <v>33</v>
      </c>
      <c r="C62" s="9" t="s">
        <v>67</v>
      </c>
      <c r="D62" s="9" t="s">
        <v>39</v>
      </c>
      <c r="E62" s="35">
        <f t="shared" ref="E62:BD62" si="7">E28-E60+E61</f>
        <v>0</v>
      </c>
      <c r="F62" s="35">
        <f t="shared" si="7"/>
        <v>-8.2995423735408538E-2</v>
      </c>
      <c r="G62" s="35">
        <f t="shared" si="7"/>
        <v>-0.12237392968223085</v>
      </c>
      <c r="H62" s="35">
        <f t="shared" si="7"/>
        <v>-0.11961352362818847</v>
      </c>
      <c r="I62" s="35">
        <f t="shared" si="7"/>
        <v>-0.1168531175741461</v>
      </c>
      <c r="J62" s="35">
        <f t="shared" si="7"/>
        <v>-0.11409271152010372</v>
      </c>
      <c r="K62" s="35">
        <f t="shared" si="7"/>
        <v>-0.11133230546606135</v>
      </c>
      <c r="L62" s="35">
        <f t="shared" si="7"/>
        <v>-0.10857189941201897</v>
      </c>
      <c r="M62" s="35">
        <f t="shared" si="7"/>
        <v>-0.1058114933579766</v>
      </c>
      <c r="N62" s="35">
        <f t="shared" si="7"/>
        <v>-0.10305108730393422</v>
      </c>
      <c r="O62" s="35">
        <f t="shared" si="7"/>
        <v>-0.10029068124989185</v>
      </c>
      <c r="P62" s="35">
        <f t="shared" si="7"/>
        <v>-9.7530275195849475E-2</v>
      </c>
      <c r="Q62" s="35">
        <f t="shared" si="7"/>
        <v>-9.47698691418071E-2</v>
      </c>
      <c r="R62" s="35">
        <f t="shared" si="7"/>
        <v>-9.2009463087764726E-2</v>
      </c>
      <c r="S62" s="35">
        <f t="shared" si="7"/>
        <v>-8.9249057033722351E-2</v>
      </c>
      <c r="T62" s="35">
        <f t="shared" si="7"/>
        <v>-8.6488650979679976E-2</v>
      </c>
      <c r="U62" s="35">
        <f t="shared" si="7"/>
        <v>-8.3728244925637602E-2</v>
      </c>
      <c r="V62" s="35">
        <f t="shared" si="7"/>
        <v>-8.0967838871595227E-2</v>
      </c>
      <c r="W62" s="35">
        <f t="shared" si="7"/>
        <v>-7.8207432817552852E-2</v>
      </c>
      <c r="X62" s="35">
        <f t="shared" si="7"/>
        <v>-7.5447026763510477E-2</v>
      </c>
      <c r="Y62" s="35">
        <f t="shared" si="7"/>
        <v>-7.2686620709468103E-2</v>
      </c>
      <c r="Z62" s="35">
        <f t="shared" si="7"/>
        <v>-6.9926214655425728E-2</v>
      </c>
      <c r="AA62" s="35">
        <f t="shared" si="7"/>
        <v>-6.7165808601383353E-2</v>
      </c>
      <c r="AB62" s="35">
        <f t="shared" si="7"/>
        <v>-6.4405402547340979E-2</v>
      </c>
      <c r="AC62" s="35">
        <f t="shared" si="7"/>
        <v>-6.1644996493298611E-2</v>
      </c>
      <c r="AD62" s="35">
        <f t="shared" si="7"/>
        <v>-5.8884590439256243E-2</v>
      </c>
      <c r="AE62" s="35">
        <f t="shared" si="7"/>
        <v>-5.6124184385213875E-2</v>
      </c>
      <c r="AF62" s="35">
        <f t="shared" si="7"/>
        <v>-5.3363778331171507E-2</v>
      </c>
      <c r="AG62" s="35">
        <f t="shared" si="7"/>
        <v>-5.060337227712914E-2</v>
      </c>
      <c r="AH62" s="35">
        <f t="shared" si="7"/>
        <v>-4.7842966223086772E-2</v>
      </c>
      <c r="AI62" s="35">
        <f t="shared" si="7"/>
        <v>-4.5082560169044404E-2</v>
      </c>
      <c r="AJ62" s="35">
        <f t="shared" si="7"/>
        <v>-4.2322154115002036E-2</v>
      </c>
      <c r="AK62" s="35">
        <f t="shared" si="7"/>
        <v>-3.9561748060959669E-2</v>
      </c>
      <c r="AL62" s="35">
        <f t="shared" si="7"/>
        <v>-3.6801342006917301E-2</v>
      </c>
      <c r="AM62" s="35">
        <f t="shared" si="7"/>
        <v>-3.4040935952874933E-2</v>
      </c>
      <c r="AN62" s="35">
        <f t="shared" si="7"/>
        <v>-3.1280529898832565E-2</v>
      </c>
      <c r="AO62" s="35">
        <f t="shared" si="7"/>
        <v>-2.8520123844790198E-2</v>
      </c>
      <c r="AP62" s="35">
        <f t="shared" si="7"/>
        <v>-2.575971779074783E-2</v>
      </c>
      <c r="AQ62" s="35">
        <f t="shared" si="7"/>
        <v>-2.2999311736705462E-2</v>
      </c>
      <c r="AR62" s="35">
        <f t="shared" si="7"/>
        <v>-2.0238905682663094E-2</v>
      </c>
      <c r="AS62" s="35">
        <f t="shared" si="7"/>
        <v>-1.7478499628620726E-2</v>
      </c>
      <c r="AT62" s="35">
        <f t="shared" si="7"/>
        <v>-1.4718093574578359E-2</v>
      </c>
      <c r="AU62" s="35">
        <f t="shared" si="7"/>
        <v>-1.1957687520535991E-2</v>
      </c>
      <c r="AV62" s="35">
        <f t="shared" si="7"/>
        <v>-9.1972814664936231E-3</v>
      </c>
      <c r="AW62" s="35">
        <f t="shared" si="7"/>
        <v>-6.4368754124512545E-3</v>
      </c>
      <c r="AX62" s="35">
        <f t="shared" si="7"/>
        <v>-3.6764693584088858E-3</v>
      </c>
      <c r="AY62" s="35">
        <f t="shared" si="7"/>
        <v>-9.1606330436651718E-4</v>
      </c>
      <c r="AZ62" s="35">
        <f t="shared" si="7"/>
        <v>1.0625181290357943E-16</v>
      </c>
      <c r="BA62" s="35">
        <f t="shared" si="7"/>
        <v>1.0625181290357943E-16</v>
      </c>
      <c r="BB62" s="35">
        <f t="shared" si="7"/>
        <v>1.0625181290357943E-16</v>
      </c>
      <c r="BC62" s="35">
        <f t="shared" si="7"/>
        <v>1.0625181290357943E-16</v>
      </c>
      <c r="BD62" s="35">
        <f t="shared" si="7"/>
        <v>1.0625181290357943E-16</v>
      </c>
    </row>
    <row r="63" spans="1:56" ht="16.5" collapsed="1" x14ac:dyDescent="0.3">
      <c r="A63" s="114"/>
      <c r="B63" s="9" t="s">
        <v>8</v>
      </c>
      <c r="C63" s="11" t="s">
        <v>66</v>
      </c>
      <c r="D63" s="9" t="s">
        <v>39</v>
      </c>
      <c r="E63" s="35">
        <f>AVERAGE(E61:E62)*'Fixed data'!$C$3</f>
        <v>0</v>
      </c>
      <c r="F63" s="35">
        <f>AVERAGE(F61:F62)*'Fixed data'!$C$3</f>
        <v>-1.6599084747081709E-3</v>
      </c>
      <c r="G63" s="35">
        <f>AVERAGE(G61:G62)*'Fixed data'!$C$3</f>
        <v>-4.1073870683527884E-3</v>
      </c>
      <c r="H63" s="35">
        <f>AVERAGE(H61:H62)*'Fixed data'!$C$3</f>
        <v>-4.8397490662083868E-3</v>
      </c>
      <c r="I63" s="35">
        <f>AVERAGE(I61:I62)*'Fixed data'!$C$3</f>
        <v>-4.7293328240466913E-3</v>
      </c>
      <c r="J63" s="35">
        <f>AVERAGE(J61:J62)*'Fixed data'!$C$3</f>
        <v>-4.6189165818849966E-3</v>
      </c>
      <c r="K63" s="35">
        <f>AVERAGE(K61:K62)*'Fixed data'!$C$3</f>
        <v>-4.5085003397233019E-3</v>
      </c>
      <c r="L63" s="35">
        <f>AVERAGE(L61:L62)*'Fixed data'!$C$3</f>
        <v>-4.3980840975616064E-3</v>
      </c>
      <c r="M63" s="35">
        <f>AVERAGE(M61:M62)*'Fixed data'!$C$3</f>
        <v>-4.2876678553999117E-3</v>
      </c>
      <c r="N63" s="35">
        <f>AVERAGE(N61:N62)*'Fixed data'!$C$3</f>
        <v>-4.1772516132382162E-3</v>
      </c>
      <c r="O63" s="35">
        <f>AVERAGE(O61:O62)*'Fixed data'!$C$3</f>
        <v>-4.0668353710765215E-3</v>
      </c>
      <c r="P63" s="35">
        <f>AVERAGE(P61:P62)*'Fixed data'!$C$3</f>
        <v>-3.9564191289148268E-3</v>
      </c>
      <c r="Q63" s="35">
        <f>AVERAGE(Q61:Q62)*'Fixed data'!$C$3</f>
        <v>-3.8460028867531317E-3</v>
      </c>
      <c r="R63" s="35">
        <f>AVERAGE(R61:R62)*'Fixed data'!$C$3</f>
        <v>-3.7355866445914366E-3</v>
      </c>
      <c r="S63" s="35">
        <f>AVERAGE(S61:S62)*'Fixed data'!$C$3</f>
        <v>-3.6251704024297415E-3</v>
      </c>
      <c r="T63" s="35">
        <f>AVERAGE(T61:T62)*'Fixed data'!$C$3</f>
        <v>-3.5147541602680468E-3</v>
      </c>
      <c r="U63" s="35">
        <f>AVERAGE(U61:U62)*'Fixed data'!$C$3</f>
        <v>-3.4043379181063517E-3</v>
      </c>
      <c r="V63" s="35">
        <f>AVERAGE(V61:V62)*'Fixed data'!$C$3</f>
        <v>-3.2939216759446566E-3</v>
      </c>
      <c r="W63" s="35">
        <f>AVERAGE(W61:W62)*'Fixed data'!$C$3</f>
        <v>-3.1835054337829615E-3</v>
      </c>
      <c r="X63" s="35">
        <f>AVERAGE(X61:X62)*'Fixed data'!$C$3</f>
        <v>-3.0730891916212668E-3</v>
      </c>
      <c r="Y63" s="35">
        <f>AVERAGE(Y61:Y62)*'Fixed data'!$C$3</f>
        <v>-2.9626729494595717E-3</v>
      </c>
      <c r="Z63" s="35">
        <f>AVERAGE(Z61:Z62)*'Fixed data'!$C$3</f>
        <v>-2.8522567072978766E-3</v>
      </c>
      <c r="AA63" s="35">
        <f>AVERAGE(AA61:AA62)*'Fixed data'!$C$3</f>
        <v>-2.7418404651361815E-3</v>
      </c>
      <c r="AB63" s="35">
        <f>AVERAGE(AB61:AB62)*'Fixed data'!$C$3</f>
        <v>-2.6314242229744868E-3</v>
      </c>
      <c r="AC63" s="35">
        <f>AVERAGE(AC61:AC62)*'Fixed data'!$C$3</f>
        <v>-2.5210079808127917E-3</v>
      </c>
      <c r="AD63" s="35">
        <f>AVERAGE(AD61:AD62)*'Fixed data'!$C$3</f>
        <v>-2.4105917386510974E-3</v>
      </c>
      <c r="AE63" s="35">
        <f>AVERAGE(AE61:AE62)*'Fixed data'!$C$3</f>
        <v>-2.3001754964894023E-3</v>
      </c>
      <c r="AF63" s="35">
        <f>AVERAGE(AF61:AF62)*'Fixed data'!$C$3</f>
        <v>-2.1897592543277077E-3</v>
      </c>
      <c r="AG63" s="35">
        <f>AVERAGE(AG61:AG62)*'Fixed data'!$C$3</f>
        <v>-2.079343012166013E-3</v>
      </c>
      <c r="AH63" s="35">
        <f>AVERAGE(AH61:AH62)*'Fixed data'!$C$3</f>
        <v>-1.9689267700043183E-3</v>
      </c>
      <c r="AI63" s="35">
        <f>AVERAGE(AI61:AI62)*'Fixed data'!$C$3</f>
        <v>-1.8585105278426234E-3</v>
      </c>
      <c r="AJ63" s="35">
        <f>AVERAGE(AJ61:AJ62)*'Fixed data'!$C$3</f>
        <v>-1.7480942856809289E-3</v>
      </c>
      <c r="AK63" s="35">
        <f>AVERAGE(AK61:AK62)*'Fixed data'!$C$3</f>
        <v>-1.6376780435192341E-3</v>
      </c>
      <c r="AL63" s="35">
        <f>AVERAGE(AL61:AL62)*'Fixed data'!$C$3</f>
        <v>-1.5272618013575396E-3</v>
      </c>
      <c r="AM63" s="35">
        <f>AVERAGE(AM61:AM62)*'Fixed data'!$C$3</f>
        <v>-1.4168455591958445E-3</v>
      </c>
      <c r="AN63" s="35">
        <f>AVERAGE(AN61:AN62)*'Fixed data'!$C$3</f>
        <v>-1.30642931703415E-3</v>
      </c>
      <c r="AO63" s="35">
        <f>AVERAGE(AO61:AO62)*'Fixed data'!$C$3</f>
        <v>-1.1960130748724554E-3</v>
      </c>
      <c r="AP63" s="35">
        <f>AVERAGE(AP61:AP62)*'Fixed data'!$C$3</f>
        <v>-1.0855968327107607E-3</v>
      </c>
      <c r="AQ63" s="35">
        <f>AVERAGE(AQ61:AQ62)*'Fixed data'!$C$3</f>
        <v>-9.7518059054906589E-4</v>
      </c>
      <c r="AR63" s="35">
        <f>AVERAGE(AR61:AR62)*'Fixed data'!$C$3</f>
        <v>-8.6476434838737111E-4</v>
      </c>
      <c r="AS63" s="35">
        <f>AVERAGE(AS61:AS62)*'Fixed data'!$C$3</f>
        <v>-7.5434810622567643E-4</v>
      </c>
      <c r="AT63" s="35">
        <f>AVERAGE(AT61:AT62)*'Fixed data'!$C$3</f>
        <v>-6.4393186406398175E-4</v>
      </c>
      <c r="AU63" s="35">
        <f>AVERAGE(AU61:AU62)*'Fixed data'!$C$3</f>
        <v>-5.3351562190228697E-4</v>
      </c>
      <c r="AV63" s="35">
        <f>AVERAGE(AV61:AV62)*'Fixed data'!$C$3</f>
        <v>-4.2309937974059229E-4</v>
      </c>
      <c r="AW63" s="35">
        <f>AVERAGE(AW61:AW62)*'Fixed data'!$C$3</f>
        <v>-3.1268313757889756E-4</v>
      </c>
      <c r="AX63" s="35">
        <f>AVERAGE(AX61:AX62)*'Fixed data'!$C$3</f>
        <v>-2.022668954172028E-4</v>
      </c>
      <c r="AY63" s="35">
        <f>AVERAGE(AY61:AY62)*'Fixed data'!$C$3</f>
        <v>-9.1850653255508061E-5</v>
      </c>
      <c r="AZ63" s="35">
        <f>AVERAGE(AZ61:AZ62)*'Fixed data'!$C$3</f>
        <v>-1.832126608732822E-5</v>
      </c>
      <c r="BA63" s="35">
        <f>AVERAGE(BA61:BA62)*'Fixed data'!$C$3</f>
        <v>4.2500725161431777E-18</v>
      </c>
      <c r="BB63" s="35">
        <f>AVERAGE(BB61:BB62)*'Fixed data'!$C$3</f>
        <v>4.2500725161431777E-18</v>
      </c>
      <c r="BC63" s="35">
        <f>AVERAGE(BC61:BC62)*'Fixed data'!$C$3</f>
        <v>4.2500725161431777E-18</v>
      </c>
      <c r="BD63" s="35">
        <f>AVERAGE(BD61:BD62)*'Fixed data'!$C$3</f>
        <v>4.2500725161431777E-18</v>
      </c>
    </row>
    <row r="64" spans="1:56" ht="15.75" thickBot="1" x14ac:dyDescent="0.35">
      <c r="A64" s="113"/>
      <c r="B64" s="12" t="s">
        <v>92</v>
      </c>
      <c r="C64" s="12" t="s">
        <v>44</v>
      </c>
      <c r="D64" s="12" t="s">
        <v>39</v>
      </c>
      <c r="E64" s="53">
        <f t="shared" ref="E64:BD64" si="8">E29+E60+E63</f>
        <v>0</v>
      </c>
      <c r="F64" s="53">
        <f t="shared" si="8"/>
        <v>-3.7229375789883258E-2</v>
      </c>
      <c r="G64" s="53">
        <f t="shared" si="8"/>
        <v>-2.3618664973670562E-2</v>
      </c>
      <c r="H64" s="53">
        <f t="shared" si="8"/>
        <v>-7.6001551202507555E-3</v>
      </c>
      <c r="I64" s="53">
        <f t="shared" si="8"/>
        <v>-7.4897388780890599E-3</v>
      </c>
      <c r="J64" s="53">
        <f t="shared" si="8"/>
        <v>-7.3793226359273652E-3</v>
      </c>
      <c r="K64" s="53">
        <f t="shared" si="8"/>
        <v>-7.2689063937656706E-3</v>
      </c>
      <c r="L64" s="53">
        <f t="shared" si="8"/>
        <v>-7.158490151603975E-3</v>
      </c>
      <c r="M64" s="53">
        <f t="shared" si="8"/>
        <v>-7.0480739094422803E-3</v>
      </c>
      <c r="N64" s="53">
        <f t="shared" si="8"/>
        <v>-6.9376576672805848E-3</v>
      </c>
      <c r="O64" s="53">
        <f t="shared" si="8"/>
        <v>-6.8272414251188901E-3</v>
      </c>
      <c r="P64" s="53">
        <f t="shared" si="8"/>
        <v>-6.7168251829571955E-3</v>
      </c>
      <c r="Q64" s="53">
        <f t="shared" si="8"/>
        <v>-6.6064089407954999E-3</v>
      </c>
      <c r="R64" s="53">
        <f t="shared" si="8"/>
        <v>-6.4959926986338052E-3</v>
      </c>
      <c r="S64" s="53">
        <f t="shared" si="8"/>
        <v>-6.3855764564721106E-3</v>
      </c>
      <c r="T64" s="53">
        <f t="shared" si="8"/>
        <v>-6.275160214310415E-3</v>
      </c>
      <c r="U64" s="53">
        <f t="shared" si="8"/>
        <v>-6.1647439721487203E-3</v>
      </c>
      <c r="V64" s="53">
        <f t="shared" si="8"/>
        <v>-6.0543277299870257E-3</v>
      </c>
      <c r="W64" s="53">
        <f t="shared" si="8"/>
        <v>-5.9439114878253301E-3</v>
      </c>
      <c r="X64" s="53">
        <f t="shared" si="8"/>
        <v>-5.8334952456636354E-3</v>
      </c>
      <c r="Y64" s="53">
        <f t="shared" si="8"/>
        <v>-5.7230790035019408E-3</v>
      </c>
      <c r="Z64" s="53">
        <f t="shared" si="8"/>
        <v>-5.6126627613402452E-3</v>
      </c>
      <c r="AA64" s="53">
        <f t="shared" si="8"/>
        <v>-5.5022465191785497E-3</v>
      </c>
      <c r="AB64" s="53">
        <f t="shared" si="8"/>
        <v>-5.3918302770168559E-3</v>
      </c>
      <c r="AC64" s="53">
        <f t="shared" si="8"/>
        <v>-5.2814140348551603E-3</v>
      </c>
      <c r="AD64" s="53">
        <f t="shared" si="8"/>
        <v>-5.1709977926934665E-3</v>
      </c>
      <c r="AE64" s="53">
        <f t="shared" si="8"/>
        <v>-5.060581550531771E-3</v>
      </c>
      <c r="AF64" s="53">
        <f t="shared" si="8"/>
        <v>-4.9501653083700763E-3</v>
      </c>
      <c r="AG64" s="53">
        <f t="shared" si="8"/>
        <v>-4.8397490662083816E-3</v>
      </c>
      <c r="AH64" s="53">
        <f t="shared" si="8"/>
        <v>-4.7293328240466869E-3</v>
      </c>
      <c r="AI64" s="53">
        <f t="shared" si="8"/>
        <v>-4.6189165818849923E-3</v>
      </c>
      <c r="AJ64" s="53">
        <f t="shared" si="8"/>
        <v>-4.5085003397232976E-3</v>
      </c>
      <c r="AK64" s="53">
        <f t="shared" si="8"/>
        <v>-4.3980840975616029E-3</v>
      </c>
      <c r="AL64" s="53">
        <f t="shared" si="8"/>
        <v>-4.2876678553999082E-3</v>
      </c>
      <c r="AM64" s="53">
        <f t="shared" si="8"/>
        <v>-4.1772516132382136E-3</v>
      </c>
      <c r="AN64" s="53">
        <f t="shared" si="8"/>
        <v>-4.0668353710765189E-3</v>
      </c>
      <c r="AO64" s="53">
        <f t="shared" si="8"/>
        <v>-3.9564191289148242E-3</v>
      </c>
      <c r="AP64" s="53">
        <f t="shared" si="8"/>
        <v>-3.8460028867531295E-3</v>
      </c>
      <c r="AQ64" s="53">
        <f t="shared" si="8"/>
        <v>-3.7355866445914344E-3</v>
      </c>
      <c r="AR64" s="53">
        <f t="shared" si="8"/>
        <v>-3.6251704024297397E-3</v>
      </c>
      <c r="AS64" s="53">
        <f t="shared" si="8"/>
        <v>-3.5147541602680451E-3</v>
      </c>
      <c r="AT64" s="53">
        <f t="shared" si="8"/>
        <v>-3.4043379181063504E-3</v>
      </c>
      <c r="AU64" s="53">
        <f t="shared" si="8"/>
        <v>-3.2939216759446557E-3</v>
      </c>
      <c r="AV64" s="53">
        <f t="shared" si="8"/>
        <v>-3.183505433782961E-3</v>
      </c>
      <c r="AW64" s="53">
        <f t="shared" si="8"/>
        <v>-3.0730891916212664E-3</v>
      </c>
      <c r="AX64" s="53">
        <f t="shared" si="8"/>
        <v>-2.9626729494595713E-3</v>
      </c>
      <c r="AY64" s="53">
        <f t="shared" si="8"/>
        <v>-2.8522567072978766E-3</v>
      </c>
      <c r="AZ64" s="53">
        <f t="shared" si="8"/>
        <v>-9.3438457045395167E-4</v>
      </c>
      <c r="BA64" s="53">
        <f t="shared" si="8"/>
        <v>4.2500725161431777E-18</v>
      </c>
      <c r="BB64" s="53">
        <f t="shared" si="8"/>
        <v>4.2500725161431777E-18</v>
      </c>
      <c r="BC64" s="53">
        <f t="shared" si="8"/>
        <v>4.2500725161431777E-18</v>
      </c>
      <c r="BD64" s="53">
        <f t="shared" si="8"/>
        <v>4.2500725161431777E-18</v>
      </c>
    </row>
    <row r="65" spans="1:56" ht="12.75" customHeight="1" x14ac:dyDescent="0.3">
      <c r="A65" s="178"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7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79"/>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9"/>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9"/>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0"/>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-3.7229375789883258E-2</v>
      </c>
      <c r="G77" s="54">
        <f>IF('Fixed data'!$G$19=FALSE,G64+G76,G64)</f>
        <v>-2.3618664973670562E-2</v>
      </c>
      <c r="H77" s="54">
        <f>IF('Fixed data'!$G$19=FALSE,H64+H76,H64)</f>
        <v>-7.6001551202507555E-3</v>
      </c>
      <c r="I77" s="54">
        <f>IF('Fixed data'!$G$19=FALSE,I64+I76,I64)</f>
        <v>-7.4897388780890599E-3</v>
      </c>
      <c r="J77" s="54">
        <f>IF('Fixed data'!$G$19=FALSE,J64+J76,J64)</f>
        <v>-7.3793226359273652E-3</v>
      </c>
      <c r="K77" s="54">
        <f>IF('Fixed data'!$G$19=FALSE,K64+K76,K64)</f>
        <v>-7.2689063937656706E-3</v>
      </c>
      <c r="L77" s="54">
        <f>IF('Fixed data'!$G$19=FALSE,L64+L76,L64)</f>
        <v>-7.158490151603975E-3</v>
      </c>
      <c r="M77" s="54">
        <f>IF('Fixed data'!$G$19=FALSE,M64+M76,M64)</f>
        <v>-7.0480739094422803E-3</v>
      </c>
      <c r="N77" s="54">
        <f>IF('Fixed data'!$G$19=FALSE,N64+N76,N64)</f>
        <v>-6.9376576672805848E-3</v>
      </c>
      <c r="O77" s="54">
        <f>IF('Fixed data'!$G$19=FALSE,O64+O76,O64)</f>
        <v>-6.8272414251188901E-3</v>
      </c>
      <c r="P77" s="54">
        <f>IF('Fixed data'!$G$19=FALSE,P64+P76,P64)</f>
        <v>-6.7168251829571955E-3</v>
      </c>
      <c r="Q77" s="54">
        <f>IF('Fixed data'!$G$19=FALSE,Q64+Q76,Q64)</f>
        <v>-6.6064089407954999E-3</v>
      </c>
      <c r="R77" s="54">
        <f>IF('Fixed data'!$G$19=FALSE,R64+R76,R64)</f>
        <v>-6.4959926986338052E-3</v>
      </c>
      <c r="S77" s="54">
        <f>IF('Fixed data'!$G$19=FALSE,S64+S76,S64)</f>
        <v>-6.3855764564721106E-3</v>
      </c>
      <c r="T77" s="54">
        <f>IF('Fixed data'!$G$19=FALSE,T64+T76,T64)</f>
        <v>-6.275160214310415E-3</v>
      </c>
      <c r="U77" s="54">
        <f>IF('Fixed data'!$G$19=FALSE,U64+U76,U64)</f>
        <v>-6.1647439721487203E-3</v>
      </c>
      <c r="V77" s="54">
        <f>IF('Fixed data'!$G$19=FALSE,V64+V76,V64)</f>
        <v>-6.0543277299870257E-3</v>
      </c>
      <c r="W77" s="54">
        <f>IF('Fixed data'!$G$19=FALSE,W64+W76,W64)</f>
        <v>-5.9439114878253301E-3</v>
      </c>
      <c r="X77" s="54">
        <f>IF('Fixed data'!$G$19=FALSE,X64+X76,X64)</f>
        <v>-5.8334952456636354E-3</v>
      </c>
      <c r="Y77" s="54">
        <f>IF('Fixed data'!$G$19=FALSE,Y64+Y76,Y64)</f>
        <v>-5.7230790035019408E-3</v>
      </c>
      <c r="Z77" s="54">
        <f>IF('Fixed data'!$G$19=FALSE,Z64+Z76,Z64)</f>
        <v>-5.6126627613402452E-3</v>
      </c>
      <c r="AA77" s="54">
        <f>IF('Fixed data'!$G$19=FALSE,AA64+AA76,AA64)</f>
        <v>-5.5022465191785497E-3</v>
      </c>
      <c r="AB77" s="54">
        <f>IF('Fixed data'!$G$19=FALSE,AB64+AB76,AB64)</f>
        <v>-5.3918302770168559E-3</v>
      </c>
      <c r="AC77" s="54">
        <f>IF('Fixed data'!$G$19=FALSE,AC64+AC76,AC64)</f>
        <v>-5.2814140348551603E-3</v>
      </c>
      <c r="AD77" s="54">
        <f>IF('Fixed data'!$G$19=FALSE,AD64+AD76,AD64)</f>
        <v>-5.1709977926934665E-3</v>
      </c>
      <c r="AE77" s="54">
        <f>IF('Fixed data'!$G$19=FALSE,AE64+AE76,AE64)</f>
        <v>-5.060581550531771E-3</v>
      </c>
      <c r="AF77" s="54">
        <f>IF('Fixed data'!$G$19=FALSE,AF64+AF76,AF64)</f>
        <v>-4.9501653083700763E-3</v>
      </c>
      <c r="AG77" s="54">
        <f>IF('Fixed data'!$G$19=FALSE,AG64+AG76,AG64)</f>
        <v>-4.8397490662083816E-3</v>
      </c>
      <c r="AH77" s="54">
        <f>IF('Fixed data'!$G$19=FALSE,AH64+AH76,AH64)</f>
        <v>-4.7293328240466869E-3</v>
      </c>
      <c r="AI77" s="54">
        <f>IF('Fixed data'!$G$19=FALSE,AI64+AI76,AI64)</f>
        <v>-4.6189165818849923E-3</v>
      </c>
      <c r="AJ77" s="54">
        <f>IF('Fixed data'!$G$19=FALSE,AJ64+AJ76,AJ64)</f>
        <v>-4.5085003397232976E-3</v>
      </c>
      <c r="AK77" s="54">
        <f>IF('Fixed data'!$G$19=FALSE,AK64+AK76,AK64)</f>
        <v>-4.3980840975616029E-3</v>
      </c>
      <c r="AL77" s="54">
        <f>IF('Fixed data'!$G$19=FALSE,AL64+AL76,AL64)</f>
        <v>-4.2876678553999082E-3</v>
      </c>
      <c r="AM77" s="54">
        <f>IF('Fixed data'!$G$19=FALSE,AM64+AM76,AM64)</f>
        <v>-4.1772516132382136E-3</v>
      </c>
      <c r="AN77" s="54">
        <f>IF('Fixed data'!$G$19=FALSE,AN64+AN76,AN64)</f>
        <v>-4.0668353710765189E-3</v>
      </c>
      <c r="AO77" s="54">
        <f>IF('Fixed data'!$G$19=FALSE,AO64+AO76,AO64)</f>
        <v>-3.9564191289148242E-3</v>
      </c>
      <c r="AP77" s="54">
        <f>IF('Fixed data'!$G$19=FALSE,AP64+AP76,AP64)</f>
        <v>-3.8460028867531295E-3</v>
      </c>
      <c r="AQ77" s="54">
        <f>IF('Fixed data'!$G$19=FALSE,AQ64+AQ76,AQ64)</f>
        <v>-3.7355866445914344E-3</v>
      </c>
      <c r="AR77" s="54">
        <f>IF('Fixed data'!$G$19=FALSE,AR64+AR76,AR64)</f>
        <v>-3.6251704024297397E-3</v>
      </c>
      <c r="AS77" s="54">
        <f>IF('Fixed data'!$G$19=FALSE,AS64+AS76,AS64)</f>
        <v>-3.5147541602680451E-3</v>
      </c>
      <c r="AT77" s="54">
        <f>IF('Fixed data'!$G$19=FALSE,AT64+AT76,AT64)</f>
        <v>-3.4043379181063504E-3</v>
      </c>
      <c r="AU77" s="54">
        <f>IF('Fixed data'!$G$19=FALSE,AU64+AU76,AU64)</f>
        <v>-3.2939216759446557E-3</v>
      </c>
      <c r="AV77" s="54">
        <f>IF('Fixed data'!$G$19=FALSE,AV64+AV76,AV64)</f>
        <v>-3.183505433782961E-3</v>
      </c>
      <c r="AW77" s="54">
        <f>IF('Fixed data'!$G$19=FALSE,AW64+AW76,AW64)</f>
        <v>-3.0730891916212664E-3</v>
      </c>
      <c r="AX77" s="54">
        <f>IF('Fixed data'!$G$19=FALSE,AX64+AX76,AX64)</f>
        <v>-2.9626729494595713E-3</v>
      </c>
      <c r="AY77" s="54">
        <f>IF('Fixed data'!$G$19=FALSE,AY64+AY76,AY64)</f>
        <v>-2.8522567072978766E-3</v>
      </c>
      <c r="AZ77" s="54">
        <f>IF('Fixed data'!$G$19=FALSE,AZ64+AZ76,AZ64)</f>
        <v>-9.3438457045395167E-4</v>
      </c>
      <c r="BA77" s="54">
        <f>IF('Fixed data'!$G$19=FALSE,BA64+BA76,BA64)</f>
        <v>4.2500725161431777E-18</v>
      </c>
      <c r="BB77" s="54">
        <f>IF('Fixed data'!$G$19=FALSE,BB64+BB76,BB64)</f>
        <v>4.2500725161431777E-18</v>
      </c>
      <c r="BC77" s="54">
        <f>IF('Fixed data'!$G$19=FALSE,BC64+BC76,BC64)</f>
        <v>4.2500725161431777E-18</v>
      </c>
      <c r="BD77" s="54">
        <f>IF('Fixed data'!$G$19=FALSE,BD64+BD76,BD64)</f>
        <v>4.2500725161431777E-18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-3.4754020667817929E-2</v>
      </c>
      <c r="G80" s="55">
        <f t="shared" si="10"/>
        <v>-2.1302682590618977E-2</v>
      </c>
      <c r="H80" s="55">
        <f t="shared" si="10"/>
        <v>-6.6230961088460296E-3</v>
      </c>
      <c r="I80" s="55">
        <f t="shared" si="10"/>
        <v>-6.3061591621280562E-3</v>
      </c>
      <c r="J80" s="55">
        <f t="shared" si="10"/>
        <v>-6.0030837188816966E-3</v>
      </c>
      <c r="K80" s="55">
        <f t="shared" si="10"/>
        <v>-5.7132947195566346E-3</v>
      </c>
      <c r="L80" s="55">
        <f t="shared" si="10"/>
        <v>-5.4362401461882778E-3</v>
      </c>
      <c r="M80" s="55">
        <f t="shared" si="10"/>
        <v>-5.1713901216393389E-3</v>
      </c>
      <c r="N80" s="55">
        <f t="shared" si="10"/>
        <v>-4.9182360434130573E-3</v>
      </c>
      <c r="O80" s="55">
        <f t="shared" si="10"/>
        <v>-4.6762897507299497E-3</v>
      </c>
      <c r="P80" s="55">
        <f t="shared" si="10"/>
        <v>-4.4450827236088945E-3</v>
      </c>
      <c r="Q80" s="55">
        <f t="shared" si="10"/>
        <v>-4.2241653127405195E-3</v>
      </c>
      <c r="R80" s="55">
        <f t="shared" si="10"/>
        <v>-4.0131059989861884E-3</v>
      </c>
      <c r="S80" s="55">
        <f t="shared" si="10"/>
        <v>-3.8114906813796279E-3</v>
      </c>
      <c r="T80" s="55">
        <f t="shared" si="10"/>
        <v>-3.6189219925502488E-3</v>
      </c>
      <c r="U80" s="55">
        <f t="shared" si="10"/>
        <v>-3.4350186405277955E-3</v>
      </c>
      <c r="V80" s="55">
        <f t="shared" si="10"/>
        <v>-3.2594147759268948E-3</v>
      </c>
      <c r="W80" s="55">
        <f t="shared" si="10"/>
        <v>-3.0917593835476918E-3</v>
      </c>
      <c r="X80" s="55">
        <f t="shared" si="10"/>
        <v>-2.9317156974648906E-3</v>
      </c>
      <c r="Y80" s="55">
        <f t="shared" si="10"/>
        <v>-2.7789606387123456E-3</v>
      </c>
      <c r="Z80" s="55">
        <f t="shared" si="10"/>
        <v>-2.6331842747038797E-3</v>
      </c>
      <c r="AA80" s="55">
        <f t="shared" si="10"/>
        <v>-2.4940892995632901E-3</v>
      </c>
      <c r="AB80" s="55">
        <f t="shared" si="10"/>
        <v>-2.3613905345675583E-3</v>
      </c>
      <c r="AC80" s="55">
        <f t="shared" si="10"/>
        <v>-2.234814447937225E-3</v>
      </c>
      <c r="AD80" s="55">
        <f t="shared" si="10"/>
        <v>-2.1140986932367133E-3</v>
      </c>
      <c r="AE80" s="55">
        <f t="shared" si="10"/>
        <v>-1.9989916656750644E-3</v>
      </c>
      <c r="AF80" s="55">
        <f t="shared" si="10"/>
        <v>-1.8892520756243274E-3</v>
      </c>
      <c r="AG80" s="55">
        <f t="shared" si="10"/>
        <v>-1.7846485386984938E-3</v>
      </c>
      <c r="AH80" s="55">
        <f t="shared" si="10"/>
        <v>-1.6849591817606516E-3</v>
      </c>
      <c r="AI80" s="55">
        <f t="shared" si="10"/>
        <v>-1.8475072573253268E-3</v>
      </c>
      <c r="AJ80" s="55">
        <f t="shared" si="10"/>
        <v>-1.7508176503336476E-3</v>
      </c>
      <c r="AK80" s="55">
        <f t="shared" si="10"/>
        <v>-1.6581931401281806E-3</v>
      </c>
      <c r="AL80" s="55">
        <f t="shared" si="10"/>
        <v>-1.5694789502595956E-3</v>
      </c>
      <c r="AM80" s="55">
        <f t="shared" si="10"/>
        <v>-1.4845258718131638E-3</v>
      </c>
      <c r="AN80" s="55">
        <f t="shared" si="10"/>
        <v>-1.4031900703888418E-3</v>
      </c>
      <c r="AO80" s="55">
        <f t="shared" si="10"/>
        <v>-1.3253328996020836E-3</v>
      </c>
      <c r="AP80" s="55">
        <f t="shared" si="10"/>
        <v>-1.2508207208892924E-3</v>
      </c>
      <c r="AQ80" s="55">
        <f t="shared" si="10"/>
        <v>-1.1795247294088588E-3</v>
      </c>
      <c r="AR80" s="55">
        <f t="shared" si="10"/>
        <v>-1.1113207858355709E-3</v>
      </c>
      <c r="AS80" s="55">
        <f t="shared" si="10"/>
        <v>-1.0460892538527828E-3</v>
      </c>
      <c r="AT80" s="55">
        <f t="shared" si="10"/>
        <v>-9.8371484315313553E-4</v>
      </c>
      <c r="AU80" s="55">
        <f t="shared" si="10"/>
        <v>-9.2408645776480009E-4</v>
      </c>
      <c r="AV80" s="55">
        <f t="shared" si="10"/>
        <v>-8.6709704952620686E-4</v>
      </c>
      <c r="AW80" s="55">
        <f t="shared" si="10"/>
        <v>-8.1264347653802035E-4</v>
      </c>
      <c r="AX80" s="55">
        <f t="shared" si="10"/>
        <v>-7.6062636642672732E-4</v>
      </c>
      <c r="AY80" s="55">
        <f t="shared" si="10"/>
        <v>-7.1094998425962682E-4</v>
      </c>
      <c r="AZ80" s="55">
        <f t="shared" si="10"/>
        <v>-2.2611994567505597E-4</v>
      </c>
      <c r="BA80" s="55">
        <f t="shared" si="10"/>
        <v>9.9855577946867571E-19</v>
      </c>
      <c r="BB80" s="55">
        <f t="shared" si="10"/>
        <v>9.6947163055211236E-19</v>
      </c>
      <c r="BC80" s="55">
        <f t="shared" si="10"/>
        <v>9.4123459276904112E-19</v>
      </c>
      <c r="BD80" s="55">
        <f t="shared" si="10"/>
        <v>9.1381999297965155E-19</v>
      </c>
    </row>
    <row r="81" spans="1:56" x14ac:dyDescent="0.3">
      <c r="A81" s="75"/>
      <c r="B81" s="15" t="s">
        <v>18</v>
      </c>
      <c r="C81" s="15"/>
      <c r="D81" s="14" t="s">
        <v>39</v>
      </c>
      <c r="E81" s="56">
        <f>+E80</f>
        <v>0</v>
      </c>
      <c r="F81" s="56">
        <f t="shared" ref="F81:BD81" si="11">+E81+F80</f>
        <v>-3.4754020667817929E-2</v>
      </c>
      <c r="G81" s="56">
        <f t="shared" si="11"/>
        <v>-5.605670325843691E-2</v>
      </c>
      <c r="H81" s="56">
        <f t="shared" si="11"/>
        <v>-6.2679799367282935E-2</v>
      </c>
      <c r="I81" s="56">
        <f t="shared" si="11"/>
        <v>-6.8985958529410987E-2</v>
      </c>
      <c r="J81" s="56">
        <f t="shared" si="11"/>
        <v>-7.4989042248292684E-2</v>
      </c>
      <c r="K81" s="56">
        <f t="shared" si="11"/>
        <v>-8.0702336967849314E-2</v>
      </c>
      <c r="L81" s="56">
        <f t="shared" si="11"/>
        <v>-8.6138577114037593E-2</v>
      </c>
      <c r="M81" s="56">
        <f t="shared" si="11"/>
        <v>-9.1309967235676928E-2</v>
      </c>
      <c r="N81" s="56">
        <f t="shared" si="11"/>
        <v>-9.6228203279089986E-2</v>
      </c>
      <c r="O81" s="56">
        <f t="shared" si="11"/>
        <v>-0.10090449302981994</v>
      </c>
      <c r="P81" s="56">
        <f t="shared" si="11"/>
        <v>-0.10534957575342883</v>
      </c>
      <c r="Q81" s="56">
        <f t="shared" si="11"/>
        <v>-0.10957374106616935</v>
      </c>
      <c r="R81" s="56">
        <f t="shared" si="11"/>
        <v>-0.11358684706515554</v>
      </c>
      <c r="S81" s="56">
        <f t="shared" si="11"/>
        <v>-0.11739833774653517</v>
      </c>
      <c r="T81" s="56">
        <f t="shared" si="11"/>
        <v>-0.12101725973908542</v>
      </c>
      <c r="U81" s="56">
        <f t="shared" si="11"/>
        <v>-0.12445227837961322</v>
      </c>
      <c r="V81" s="56">
        <f t="shared" si="11"/>
        <v>-0.12771169315554012</v>
      </c>
      <c r="W81" s="56">
        <f t="shared" si="11"/>
        <v>-0.13080345253908782</v>
      </c>
      <c r="X81" s="56">
        <f t="shared" si="11"/>
        <v>-0.13373516823655271</v>
      </c>
      <c r="Y81" s="56">
        <f t="shared" si="11"/>
        <v>-0.13651412887526507</v>
      </c>
      <c r="Z81" s="56">
        <f t="shared" si="11"/>
        <v>-0.13914731314996895</v>
      </c>
      <c r="AA81" s="56">
        <f t="shared" si="11"/>
        <v>-0.14164140244953224</v>
      </c>
      <c r="AB81" s="56">
        <f t="shared" si="11"/>
        <v>-0.14400279298409979</v>
      </c>
      <c r="AC81" s="56">
        <f t="shared" si="11"/>
        <v>-0.14623760743203701</v>
      </c>
      <c r="AD81" s="56">
        <f t="shared" si="11"/>
        <v>-0.14835170612527374</v>
      </c>
      <c r="AE81" s="56">
        <f t="shared" si="11"/>
        <v>-0.15035069779094881</v>
      </c>
      <c r="AF81" s="56">
        <f t="shared" si="11"/>
        <v>-0.15223994986657313</v>
      </c>
      <c r="AG81" s="56">
        <f t="shared" si="11"/>
        <v>-0.15402459840527163</v>
      </c>
      <c r="AH81" s="56">
        <f t="shared" si="11"/>
        <v>-0.15570955758703228</v>
      </c>
      <c r="AI81" s="56">
        <f t="shared" si="11"/>
        <v>-0.15755706484435761</v>
      </c>
      <c r="AJ81" s="56">
        <f t="shared" si="11"/>
        <v>-0.15930788249469124</v>
      </c>
      <c r="AK81" s="56">
        <f t="shared" si="11"/>
        <v>-0.16096607563481943</v>
      </c>
      <c r="AL81" s="56">
        <f t="shared" si="11"/>
        <v>-0.16253555458507904</v>
      </c>
      <c r="AM81" s="56">
        <f t="shared" si="11"/>
        <v>-0.1640200804568922</v>
      </c>
      <c r="AN81" s="56">
        <f t="shared" si="11"/>
        <v>-0.16542327052728104</v>
      </c>
      <c r="AO81" s="56">
        <f t="shared" si="11"/>
        <v>-0.16674860342688311</v>
      </c>
      <c r="AP81" s="56">
        <f t="shared" si="11"/>
        <v>-0.16799942414777241</v>
      </c>
      <c r="AQ81" s="56">
        <f t="shared" si="11"/>
        <v>-0.16917894887718127</v>
      </c>
      <c r="AR81" s="56">
        <f t="shared" si="11"/>
        <v>-0.17029026966301683</v>
      </c>
      <c r="AS81" s="56">
        <f t="shared" si="11"/>
        <v>-0.1713363589168696</v>
      </c>
      <c r="AT81" s="56">
        <f t="shared" si="11"/>
        <v>-0.17232007376002273</v>
      </c>
      <c r="AU81" s="56">
        <f t="shared" si="11"/>
        <v>-0.17324416021778752</v>
      </c>
      <c r="AV81" s="56">
        <f t="shared" si="11"/>
        <v>-0.17411125726731372</v>
      </c>
      <c r="AW81" s="56">
        <f t="shared" si="11"/>
        <v>-0.17492390074385175</v>
      </c>
      <c r="AX81" s="56">
        <f t="shared" si="11"/>
        <v>-0.17568452711027849</v>
      </c>
      <c r="AY81" s="56">
        <f t="shared" si="11"/>
        <v>-0.17639547709453812</v>
      </c>
      <c r="AZ81" s="56">
        <f t="shared" si="11"/>
        <v>-0.17662159704021319</v>
      </c>
      <c r="BA81" s="56">
        <f t="shared" si="11"/>
        <v>-0.17662159704021319</v>
      </c>
      <c r="BB81" s="56">
        <f t="shared" si="11"/>
        <v>-0.17662159704021319</v>
      </c>
      <c r="BC81" s="56">
        <f t="shared" si="11"/>
        <v>-0.17662159704021319</v>
      </c>
      <c r="BD81" s="56">
        <f t="shared" si="11"/>
        <v>-0.17662159704021319</v>
      </c>
    </row>
    <row r="82" spans="1:56" x14ac:dyDescent="0.3">
      <c r="A82" s="75"/>
      <c r="B82" s="14"/>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1"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1"/>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8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1"/>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1"/>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1"/>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1"/>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B14">
      <formula1>$B$170:$B$214</formula1>
    </dataValidation>
    <dataValidation type="list" allowBlank="1" showInputMessage="1" showErrorMessage="1" sqref="B15: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
  <sheetViews>
    <sheetView workbookViewId="0">
      <selection activeCell="A2" sqref="A2"/>
    </sheetView>
  </sheetViews>
  <sheetFormatPr defaultRowHeight="15" x14ac:dyDescent="0.25"/>
  <cols>
    <col min="1" max="1" width="5.85546875" customWidth="1"/>
    <col min="2" max="2" width="54" customWidth="1"/>
    <col min="3" max="3" width="1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350</v>
      </c>
    </row>
    <row r="2" spans="1:7" ht="21" x14ac:dyDescent="0.35">
      <c r="A2" t="s">
        <v>334</v>
      </c>
    </row>
    <row r="3" spans="1:7" x14ac:dyDescent="0.25">
      <c r="F3" s="137"/>
      <c r="G3" s="13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59107C5-B401-4A16-BB12-3D243B9D13F0}">
  <ds:schemaRefs>
    <ds:schemaRef ds:uri="http://purl.org/dc/elements/1.1/"/>
    <ds:schemaRef ds:uri="http://schemas.openxmlformats.org/package/2006/metadata/core-properties"/>
    <ds:schemaRef ds:uri="eecedeb9-13b3-4e62-b003-046c92e1668a"/>
    <ds:schemaRef ds:uri="http://purl.org/dc/terms/"/>
    <ds:schemaRef ds:uri="http://schemas.microsoft.com/sharepoint/v3/fields"/>
    <ds:schemaRef ds:uri="http://schemas.microsoft.com/office/2006/documentManagement/types"/>
    <ds:schemaRef ds:uri="http://schemas.microsoft.com/office/2006/metadata/properties"/>
    <ds:schemaRef ds:uri="efb98dbe-6680-48eb-ac67-85b3a61e7855"/>
    <ds:schemaRef ds:uri="http://www.w3.org/XML/1998/namespace"/>
    <ds:schemaRef ds:uri="http://purl.org/dc/dcmitype/"/>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Workings baseline</vt:lpstr>
      <vt:lpstr>Option 1 (Baseline) Hand Fell</vt:lpstr>
      <vt:lpstr>Option 2 Mulcher</vt:lpstr>
      <vt:lpstr>Workings template</vt:lpstr>
      <vt:lpstr>'Option 1 (Baseline) Hand Fell'!Print_Area</vt:lpstr>
      <vt:lpstr>'Option 2 Mulcher'!Print_Area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2015-10-02T14:59:32Z</cp:lastPrinted>
  <dcterms:created xsi:type="dcterms:W3CDTF">2012-02-15T20:11:21Z</dcterms:created>
  <dcterms:modified xsi:type="dcterms:W3CDTF">2018-06-11T16:18:55Z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