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77" activeTab="6"/>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Orkney ANM CBA" sheetId="34" r:id="rId7"/>
    <sheet name="Workings template" sheetId="35" r:id="rId8"/>
    <sheet name="Assumptions" sheetId="37" r:id="rId9"/>
  </sheets>
  <calcPr calcId="145621"/>
</workbook>
</file>

<file path=xl/calcChain.xml><?xml version="1.0" encoding="utf-8"?>
<calcChain xmlns="http://schemas.openxmlformats.org/spreadsheetml/2006/main">
  <c r="F13" i="34" l="1"/>
  <c r="G13" i="34"/>
  <c r="E13" i="34"/>
  <c r="G90" i="34" l="1"/>
  <c r="E7" i="35" l="1"/>
  <c r="F90" i="34" l="1"/>
  <c r="E90" i="34"/>
  <c r="J28" i="29" l="1"/>
  <c r="I28" i="29"/>
  <c r="H28" i="29"/>
  <c r="G28" i="29"/>
  <c r="C29" i="29"/>
  <c r="C28" i="29"/>
  <c r="BD87" i="36" l="1"/>
  <c r="BC87" i="36"/>
  <c r="BB87" i="36"/>
  <c r="BA87" i="36"/>
  <c r="AZ87" i="36"/>
  <c r="AY87" i="36"/>
  <c r="AX87" i="36"/>
  <c r="AW87" i="36"/>
  <c r="AV87" i="36"/>
  <c r="AU87" i="36"/>
  <c r="AT87" i="36"/>
  <c r="AS87" i="36"/>
  <c r="AR87" i="36"/>
  <c r="AQ87" i="36"/>
  <c r="AQ66" i="36" s="1"/>
  <c r="AP87" i="36"/>
  <c r="AO87" i="36"/>
  <c r="AN87" i="36"/>
  <c r="AM87" i="36"/>
  <c r="AL87" i="36"/>
  <c r="AK87" i="36"/>
  <c r="AK66" i="36" s="1"/>
  <c r="AK76" i="36" s="1"/>
  <c r="AJ87" i="36"/>
  <c r="AJ66" i="36" s="1"/>
  <c r="AJ76" i="36" s="1"/>
  <c r="AI87" i="36"/>
  <c r="AI66" i="36" s="1"/>
  <c r="AH87" i="36"/>
  <c r="AG87" i="36"/>
  <c r="AF87" i="36"/>
  <c r="AE87" i="36"/>
  <c r="AD87" i="36"/>
  <c r="AC87" i="36"/>
  <c r="AB87" i="36"/>
  <c r="AA87" i="36"/>
  <c r="Z87" i="36"/>
  <c r="Y87" i="36"/>
  <c r="X87" i="36"/>
  <c r="W87" i="36"/>
  <c r="V87" i="36"/>
  <c r="U87" i="36"/>
  <c r="T87" i="36"/>
  <c r="S87" i="36"/>
  <c r="S66" i="36" s="1"/>
  <c r="R87" i="36"/>
  <c r="Q87" i="36"/>
  <c r="P87" i="36"/>
  <c r="O87" i="36"/>
  <c r="N87" i="36"/>
  <c r="M87" i="36"/>
  <c r="M66" i="36" s="1"/>
  <c r="M76" i="36" s="1"/>
  <c r="L87" i="36"/>
  <c r="L66" i="36" s="1"/>
  <c r="L76" i="36" s="1"/>
  <c r="K87" i="36"/>
  <c r="K66" i="36" s="1"/>
  <c r="J87" i="36"/>
  <c r="I87" i="36"/>
  <c r="H87" i="36"/>
  <c r="G87" i="36"/>
  <c r="F87" i="36"/>
  <c r="E87" i="36"/>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AI76" i="36"/>
  <c r="K76" i="36"/>
  <c r="BD72" i="36"/>
  <c r="BC72" i="36"/>
  <c r="BB72" i="36"/>
  <c r="BA72" i="36"/>
  <c r="AZ72" i="36"/>
  <c r="AY72" i="36"/>
  <c r="AX72" i="36"/>
  <c r="AW72" i="36"/>
  <c r="AV72" i="36"/>
  <c r="AU72"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M72" i="36"/>
  <c r="L72" i="36"/>
  <c r="K72" i="36"/>
  <c r="J72" i="36"/>
  <c r="I72" i="36"/>
  <c r="H72" i="36"/>
  <c r="G72" i="36"/>
  <c r="F72" i="36"/>
  <c r="E72" i="36"/>
  <c r="BD71" i="36"/>
  <c r="BC71" i="36"/>
  <c r="BB71" i="36"/>
  <c r="BA71" i="36"/>
  <c r="AZ71" i="36"/>
  <c r="AY71" i="36"/>
  <c r="AX71" i="36"/>
  <c r="AW71" i="36"/>
  <c r="AV71" i="36"/>
  <c r="AU71"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E71" i="36"/>
  <c r="BD70" i="36"/>
  <c r="BC70" i="36"/>
  <c r="BB70" i="36"/>
  <c r="BA70" i="36"/>
  <c r="AZ70" i="36"/>
  <c r="AY70" i="36"/>
  <c r="AX70" i="36"/>
  <c r="AW70" i="36"/>
  <c r="AV70" i="36"/>
  <c r="AU70"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BD69" i="36"/>
  <c r="BC69" i="36"/>
  <c r="BB69" i="36"/>
  <c r="BA69" i="36"/>
  <c r="AZ69" i="36"/>
  <c r="AY69" i="36"/>
  <c r="AX69" i="36"/>
  <c r="AW69" i="36"/>
  <c r="AV69" i="36"/>
  <c r="AU69" i="36"/>
  <c r="AT69" i="36"/>
  <c r="AS69" i="36"/>
  <c r="AR69" i="36"/>
  <c r="AQ69" i="36"/>
  <c r="AP69" i="36"/>
  <c r="AO69" i="36"/>
  <c r="AN69" i="36"/>
  <c r="AM69" i="36"/>
  <c r="AL69" i="36"/>
  <c r="AK69" i="36"/>
  <c r="AJ69" i="36"/>
  <c r="AI69" i="36"/>
  <c r="AH69" i="36"/>
  <c r="AG69" i="36"/>
  <c r="AF69" i="36"/>
  <c r="AE69"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BD68" i="36"/>
  <c r="BC68" i="36"/>
  <c r="BB68" i="36"/>
  <c r="BA68" i="36"/>
  <c r="AZ68" i="36"/>
  <c r="AY68" i="36"/>
  <c r="AX68" i="36"/>
  <c r="AW68" i="36"/>
  <c r="AV68" i="36"/>
  <c r="AU68"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M68" i="36"/>
  <c r="L68" i="36"/>
  <c r="K68" i="36"/>
  <c r="J68" i="36"/>
  <c r="I68" i="36"/>
  <c r="H68" i="36"/>
  <c r="G68" i="36"/>
  <c r="F68" i="36"/>
  <c r="E68" i="36"/>
  <c r="BD67" i="36"/>
  <c r="BC67" i="36"/>
  <c r="BB67" i="36"/>
  <c r="BA67" i="36"/>
  <c r="AZ67" i="36"/>
  <c r="AY67" i="36"/>
  <c r="AX67" i="36"/>
  <c r="AW67" i="36"/>
  <c r="AV67" i="36"/>
  <c r="AU67"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M67" i="36"/>
  <c r="L67" i="36"/>
  <c r="K67" i="36"/>
  <c r="J67" i="36"/>
  <c r="I67" i="36"/>
  <c r="H67" i="36"/>
  <c r="G67" i="36"/>
  <c r="F67" i="36"/>
  <c r="E67" i="36"/>
  <c r="BD66" i="36"/>
  <c r="BC66" i="36"/>
  <c r="BB66" i="36"/>
  <c r="BA66" i="36"/>
  <c r="AZ66" i="36"/>
  <c r="AY66" i="36"/>
  <c r="AX66" i="36"/>
  <c r="AW66" i="36"/>
  <c r="AV66" i="36"/>
  <c r="AU66" i="36"/>
  <c r="AT66" i="36"/>
  <c r="AS66" i="36"/>
  <c r="AR66" i="36"/>
  <c r="AP66" i="36"/>
  <c r="AO66" i="36"/>
  <c r="AN66" i="36"/>
  <c r="AM66" i="36"/>
  <c r="AL66" i="36"/>
  <c r="AH66" i="36"/>
  <c r="AG66" i="36"/>
  <c r="AF66" i="36"/>
  <c r="AE66" i="36"/>
  <c r="AD66" i="36"/>
  <c r="AC66" i="36"/>
  <c r="AB66" i="36"/>
  <c r="AA66" i="36"/>
  <c r="Z66" i="36"/>
  <c r="Y66" i="36"/>
  <c r="X66" i="36"/>
  <c r="W66" i="36"/>
  <c r="V66" i="36"/>
  <c r="U66" i="36"/>
  <c r="T66" i="36"/>
  <c r="R66" i="36"/>
  <c r="Q66" i="36"/>
  <c r="P66" i="36"/>
  <c r="O66" i="36"/>
  <c r="N66" i="36"/>
  <c r="J66" i="36"/>
  <c r="I66" i="36"/>
  <c r="H66" i="36"/>
  <c r="G66" i="36"/>
  <c r="F66" i="36"/>
  <c r="E66" i="36"/>
  <c r="BD65" i="36"/>
  <c r="BD76" i="36" s="1"/>
  <c r="BC65" i="36"/>
  <c r="BC76" i="36" s="1"/>
  <c r="BB65" i="36"/>
  <c r="BB76" i="36" s="1"/>
  <c r="BA65" i="36"/>
  <c r="BA76" i="36" s="1"/>
  <c r="AZ65" i="36"/>
  <c r="AZ76" i="36" s="1"/>
  <c r="AY65" i="36"/>
  <c r="AX65" i="36"/>
  <c r="AX76" i="36" s="1"/>
  <c r="AW65" i="36"/>
  <c r="AW76" i="36" s="1"/>
  <c r="AV65" i="36"/>
  <c r="AV76" i="36" s="1"/>
  <c r="AU65" i="36"/>
  <c r="AT65" i="36"/>
  <c r="AT76" i="36" s="1"/>
  <c r="AS65" i="36"/>
  <c r="AS76" i="36" s="1"/>
  <c r="AR65" i="36"/>
  <c r="AR76" i="36" s="1"/>
  <c r="AQ65" i="36"/>
  <c r="AP65" i="36"/>
  <c r="AP76" i="36" s="1"/>
  <c r="AO65" i="36"/>
  <c r="AO76" i="36" s="1"/>
  <c r="AN65" i="36"/>
  <c r="AN76" i="36" s="1"/>
  <c r="AM65" i="36"/>
  <c r="AL65" i="36"/>
  <c r="AL76" i="36" s="1"/>
  <c r="AK65" i="36"/>
  <c r="AJ65" i="36"/>
  <c r="AI65" i="36"/>
  <c r="AH65" i="36"/>
  <c r="AH76" i="36" s="1"/>
  <c r="AG65" i="36"/>
  <c r="AG76" i="36" s="1"/>
  <c r="AF65" i="36"/>
  <c r="AF76" i="36" s="1"/>
  <c r="AE65" i="36"/>
  <c r="AE76" i="36" s="1"/>
  <c r="AD65" i="36"/>
  <c r="AD76" i="36" s="1"/>
  <c r="AC65" i="36"/>
  <c r="AC76" i="36" s="1"/>
  <c r="AB65" i="36"/>
  <c r="AB76" i="36" s="1"/>
  <c r="AA65" i="36"/>
  <c r="Z65" i="36"/>
  <c r="Z76" i="36" s="1"/>
  <c r="Y65" i="36"/>
  <c r="Y76" i="36" s="1"/>
  <c r="X65" i="36"/>
  <c r="X76" i="36" s="1"/>
  <c r="W65" i="36"/>
  <c r="V65" i="36"/>
  <c r="V76" i="36" s="1"/>
  <c r="U65" i="36"/>
  <c r="U76" i="36" s="1"/>
  <c r="T65" i="36"/>
  <c r="T76" i="36" s="1"/>
  <c r="S65" i="36"/>
  <c r="R65" i="36"/>
  <c r="R76" i="36" s="1"/>
  <c r="Q65" i="36"/>
  <c r="Q76" i="36" s="1"/>
  <c r="P65" i="36"/>
  <c r="P76" i="36" s="1"/>
  <c r="O65" i="36"/>
  <c r="N65" i="36"/>
  <c r="N76" i="36" s="1"/>
  <c r="M65" i="36"/>
  <c r="L65" i="36"/>
  <c r="K65" i="36"/>
  <c r="J65" i="36"/>
  <c r="J76" i="36" s="1"/>
  <c r="I65" i="36"/>
  <c r="I76" i="36" s="1"/>
  <c r="H65" i="36"/>
  <c r="H76" i="36" s="1"/>
  <c r="G65" i="36"/>
  <c r="G76" i="36" s="1"/>
  <c r="F65" i="36"/>
  <c r="F76" i="36" s="1"/>
  <c r="E65" i="36"/>
  <c r="E76" i="36" s="1"/>
  <c r="E60" i="36"/>
  <c r="BD26" i="36"/>
  <c r="BC26" i="36"/>
  <c r="BB26" i="36"/>
  <c r="AZ26" i="36"/>
  <c r="AL26" i="36"/>
  <c r="AL28" i="36" s="1"/>
  <c r="AD26" i="36"/>
  <c r="N26" i="36"/>
  <c r="N28" i="36" s="1"/>
  <c r="AV39" i="36" s="1"/>
  <c r="BD25" i="36"/>
  <c r="BC25" i="36"/>
  <c r="BB25" i="36"/>
  <c r="BA25" i="36"/>
  <c r="BA26" i="36" s="1"/>
  <c r="AZ25" i="36"/>
  <c r="AY25" i="36"/>
  <c r="AY26" i="36" s="1"/>
  <c r="AX25" i="36"/>
  <c r="AX26" i="36" s="1"/>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W26" i="36" s="1"/>
  <c r="AV18" i="36"/>
  <c r="AV26" i="36" s="1"/>
  <c r="AU18" i="36"/>
  <c r="AU26" i="36" s="1"/>
  <c r="AT18" i="36"/>
  <c r="AT26" i="36" s="1"/>
  <c r="AS18" i="36"/>
  <c r="AS26" i="36" s="1"/>
  <c r="AR18" i="36"/>
  <c r="AR26" i="36" s="1"/>
  <c r="AQ18" i="36"/>
  <c r="AQ26" i="36" s="1"/>
  <c r="AP18" i="36"/>
  <c r="AP26" i="36" s="1"/>
  <c r="AO18" i="36"/>
  <c r="AO26" i="36" s="1"/>
  <c r="AN18" i="36"/>
  <c r="AN26" i="36" s="1"/>
  <c r="AM18" i="36"/>
  <c r="AM26" i="36" s="1"/>
  <c r="AL18" i="36"/>
  <c r="AK18" i="36"/>
  <c r="AK26" i="36" s="1"/>
  <c r="AJ18" i="36"/>
  <c r="AJ26" i="36" s="1"/>
  <c r="AI18" i="36"/>
  <c r="AI26" i="36" s="1"/>
  <c r="AH18" i="36"/>
  <c r="AG18" i="36"/>
  <c r="AG26" i="36" s="1"/>
  <c r="AF18" i="36"/>
  <c r="AF26" i="36" s="1"/>
  <c r="AE18" i="36"/>
  <c r="AE26" i="36" s="1"/>
  <c r="AD18" i="36"/>
  <c r="AC18" i="36"/>
  <c r="AC26" i="36" s="1"/>
  <c r="AC28" i="36" s="1"/>
  <c r="AP54" i="36" s="1"/>
  <c r="AB18" i="36"/>
  <c r="AB26" i="36" s="1"/>
  <c r="AA18" i="36"/>
  <c r="AA26" i="36" s="1"/>
  <c r="Z18" i="36"/>
  <c r="Z26" i="36" s="1"/>
  <c r="Z28" i="36" s="1"/>
  <c r="Y18" i="36"/>
  <c r="Y26" i="36" s="1"/>
  <c r="X18" i="36"/>
  <c r="X26" i="36" s="1"/>
  <c r="W18" i="36"/>
  <c r="W26" i="36" s="1"/>
  <c r="V18" i="36"/>
  <c r="V26" i="36" s="1"/>
  <c r="U18" i="36"/>
  <c r="U26" i="36" s="1"/>
  <c r="T18" i="36"/>
  <c r="T26" i="36" s="1"/>
  <c r="S18" i="36"/>
  <c r="S26" i="36" s="1"/>
  <c r="R18" i="36"/>
  <c r="R26" i="36" s="1"/>
  <c r="Q18" i="36"/>
  <c r="Q26" i="36" s="1"/>
  <c r="P18" i="36"/>
  <c r="P26" i="36" s="1"/>
  <c r="O18" i="36"/>
  <c r="O26" i="36" s="1"/>
  <c r="N18" i="36"/>
  <c r="M18" i="36"/>
  <c r="M26" i="36" s="1"/>
  <c r="L18" i="36"/>
  <c r="L26" i="36" s="1"/>
  <c r="K18" i="36"/>
  <c r="K26" i="36" s="1"/>
  <c r="J18" i="36"/>
  <c r="I18" i="36"/>
  <c r="I26" i="36" s="1"/>
  <c r="H18" i="36"/>
  <c r="H26" i="36" s="1"/>
  <c r="G18" i="36"/>
  <c r="G26" i="36" s="1"/>
  <c r="F18" i="36"/>
  <c r="F26" i="36" s="1"/>
  <c r="E18" i="36"/>
  <c r="E26" i="36" s="1"/>
  <c r="E28" i="36" s="1"/>
  <c r="D7" i="35"/>
  <c r="C7" i="35"/>
  <c r="C9" i="36" l="1"/>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9" i="36"/>
  <c r="AB28" i="36"/>
  <c r="AW28" i="36"/>
  <c r="AW29" i="36"/>
  <c r="AA29" i="36"/>
  <c r="AA28" i="36"/>
  <c r="F28" i="36"/>
  <c r="AM76" i="36"/>
  <c r="I28" i="36"/>
  <c r="I29" i="36"/>
  <c r="K28" i="36"/>
  <c r="K29" i="36"/>
  <c r="AF28" i="36"/>
  <c r="AF29" i="36"/>
  <c r="AM28" i="36"/>
  <c r="AK28" i="36"/>
  <c r="AQ76" i="36"/>
  <c r="Z29" i="36"/>
  <c r="AF30" i="36"/>
  <c r="H30" i="36"/>
  <c r="J30" i="36"/>
  <c r="E62" i="36"/>
  <c r="AE30" i="36"/>
  <c r="G30" i="36"/>
  <c r="AD30" i="36"/>
  <c r="F30" i="36"/>
  <c r="F60" i="36" s="1"/>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H28" i="36"/>
  <c r="H29" i="36"/>
  <c r="AG28" i="36"/>
  <c r="AG29" i="36"/>
  <c r="AJ28" i="36"/>
  <c r="AJ29" i="36"/>
  <c r="S76" i="36"/>
  <c r="AP28" i="36"/>
  <c r="AP29" i="36"/>
  <c r="AG30" i="36"/>
  <c r="G28" i="36"/>
  <c r="AD28" i="36"/>
  <c r="AD29" i="36" s="1"/>
  <c r="AI28" i="36"/>
  <c r="AI29" i="36"/>
  <c r="P28" i="36"/>
  <c r="P29" i="36"/>
  <c r="AO28" i="36"/>
  <c r="AO29" i="36"/>
  <c r="S28" i="36"/>
  <c r="S29" i="36"/>
  <c r="AQ28" i="36"/>
  <c r="AQ29" i="36"/>
  <c r="Y28" i="36"/>
  <c r="Y29" i="36"/>
  <c r="M28" i="36"/>
  <c r="M29" i="36"/>
  <c r="O28" i="36"/>
  <c r="AC29" i="36"/>
  <c r="I30" i="36"/>
  <c r="T28" i="36"/>
  <c r="T29" i="36" s="1"/>
  <c r="AR28" i="36"/>
  <c r="AR29" i="36"/>
  <c r="W76" i="36"/>
  <c r="AU76" i="36"/>
  <c r="AE28" i="36"/>
  <c r="AE29" i="36" s="1"/>
  <c r="AH26" i="36"/>
  <c r="Q28" i="36"/>
  <c r="Q29" i="36"/>
  <c r="R28" i="36"/>
  <c r="R29" i="36"/>
  <c r="U28" i="36"/>
  <c r="U29" i="36"/>
  <c r="AS28" i="36"/>
  <c r="AS29" i="36"/>
  <c r="J26" i="36"/>
  <c r="L28" i="36"/>
  <c r="L29" i="36"/>
  <c r="AN28" i="36"/>
  <c r="V28" i="36"/>
  <c r="V29" i="36"/>
  <c r="AT28" i="36"/>
  <c r="AT29" i="36"/>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O76" i="36"/>
  <c r="W28" i="36"/>
  <c r="X28" i="36"/>
  <c r="X29" i="36"/>
  <c r="AV28" i="36"/>
  <c r="AV29" i="36"/>
  <c r="AA76" i="36"/>
  <c r="AY76" i="36"/>
  <c r="N29" i="36"/>
  <c r="AL29" i="36"/>
  <c r="AJ37" i="36" l="1"/>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J60" i="36" s="1"/>
  <c r="AG31" i="36"/>
  <c r="I31" i="36"/>
  <c r="AF31" i="36"/>
  <c r="H31" i="36"/>
  <c r="AE31" i="36"/>
  <c r="G31" i="36"/>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G60"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s="1"/>
  <c r="E77" i="36" s="1"/>
  <c r="E80" i="36" s="1"/>
  <c r="E81" i="36" s="1"/>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H60"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AF32" i="36"/>
  <c r="H32" i="36"/>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s="1"/>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I60"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Y60" i="36" l="1"/>
  <c r="X60" i="36"/>
  <c r="AW60" i="36"/>
  <c r="AV60" i="36"/>
  <c r="Z60" i="36"/>
  <c r="K60" i="36"/>
  <c r="AH60" i="36"/>
  <c r="N60" i="36"/>
  <c r="P60" i="36"/>
  <c r="O60" i="36"/>
  <c r="AO59" i="36"/>
  <c r="AQ59" i="36"/>
  <c r="AN59" i="36"/>
  <c r="AR59" i="36"/>
  <c r="AM59" i="36"/>
  <c r="AM60" i="36" s="1"/>
  <c r="AL59" i="36"/>
  <c r="AK59" i="36"/>
  <c r="AJ59" i="36"/>
  <c r="AI59" i="36"/>
  <c r="AX59" i="36"/>
  <c r="AX60" i="36" s="1"/>
  <c r="BD59" i="36"/>
  <c r="BC59" i="36"/>
  <c r="BB59" i="36"/>
  <c r="BA59" i="36"/>
  <c r="AZ59" i="36"/>
  <c r="AY59" i="36"/>
  <c r="AW59" i="36"/>
  <c r="AV59" i="36"/>
  <c r="AU59" i="36"/>
  <c r="AT59" i="36"/>
  <c r="AS59" i="36"/>
  <c r="AP59" i="36"/>
  <c r="BB60" i="36"/>
  <c r="AZ35" i="36"/>
  <c r="AZ60" i="36" s="1"/>
  <c r="AB35" i="36"/>
  <c r="AB60" i="36" s="1"/>
  <c r="AY35" i="36"/>
  <c r="AY60" i="36" s="1"/>
  <c r="AA35" i="36"/>
  <c r="AA60" i="36" s="1"/>
  <c r="AE35" i="36"/>
  <c r="AE60" i="36" s="1"/>
  <c r="BB35" i="36"/>
  <c r="AX35" i="36"/>
  <c r="Z35" i="36"/>
  <c r="AW35" i="36"/>
  <c r="Y35" i="36"/>
  <c r="AV35" i="36"/>
  <c r="X35" i="36"/>
  <c r="AU35" i="36"/>
  <c r="AU60" i="36" s="1"/>
  <c r="W35" i="36"/>
  <c r="W60" i="36" s="1"/>
  <c r="AT35" i="36"/>
  <c r="AT60" i="36" s="1"/>
  <c r="V35" i="36"/>
  <c r="V60" i="36" s="1"/>
  <c r="AS35" i="36"/>
  <c r="AS60" i="36" s="1"/>
  <c r="U35" i="36"/>
  <c r="U60" i="36" s="1"/>
  <c r="M35" i="36"/>
  <c r="M60" i="36" s="1"/>
  <c r="AR35" i="36"/>
  <c r="AR60" i="36" s="1"/>
  <c r="T35" i="36"/>
  <c r="T60" i="36" s="1"/>
  <c r="AK35" i="36"/>
  <c r="AK60" i="36" s="1"/>
  <c r="AQ35" i="36"/>
  <c r="AQ60" i="36" s="1"/>
  <c r="S35" i="36"/>
  <c r="S60" i="36" s="1"/>
  <c r="AP35" i="36"/>
  <c r="AP60" i="36" s="1"/>
  <c r="R35" i="36"/>
  <c r="R60" i="36" s="1"/>
  <c r="AO35" i="36"/>
  <c r="AO60" i="36" s="1"/>
  <c r="Q35" i="36"/>
  <c r="Q60" i="36" s="1"/>
  <c r="AN35" i="36"/>
  <c r="AN60" i="36" s="1"/>
  <c r="P35" i="36"/>
  <c r="AM35" i="36"/>
  <c r="O35" i="36"/>
  <c r="AL35" i="36"/>
  <c r="AL60" i="36" s="1"/>
  <c r="N35" i="36"/>
  <c r="AJ35" i="36"/>
  <c r="AJ60" i="36" s="1"/>
  <c r="L35" i="36"/>
  <c r="L60" i="36" s="1"/>
  <c r="AD35" i="36"/>
  <c r="AD60" i="36" s="1"/>
  <c r="AI35" i="36"/>
  <c r="AI60" i="36" s="1"/>
  <c r="K35" i="36"/>
  <c r="AH35" i="36"/>
  <c r="AG35" i="36"/>
  <c r="AG60" i="36" s="1"/>
  <c r="BC35" i="36"/>
  <c r="BC60" i="36" s="1"/>
  <c r="AF35" i="36"/>
  <c r="AF60" i="36" s="1"/>
  <c r="BA35" i="36"/>
  <c r="BA60" i="36" s="1"/>
  <c r="AC35" i="36"/>
  <c r="AC60" i="36" s="1"/>
  <c r="BD60" i="36"/>
  <c r="F62" i="36"/>
  <c r="G61" i="36" s="1"/>
  <c r="G62" i="36" s="1"/>
  <c r="H61" i="36"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O18" i="34"/>
  <c r="AO26" i="34" s="1"/>
  <c r="AN18" i="34"/>
  <c r="AM18" i="34"/>
  <c r="AL18" i="34"/>
  <c r="AK18" i="34"/>
  <c r="AJ18" i="34"/>
  <c r="AI18" i="34"/>
  <c r="AI26" i="34" s="1"/>
  <c r="AH18" i="34"/>
  <c r="AG18" i="34"/>
  <c r="AG26" i="34" s="1"/>
  <c r="AF18" i="34"/>
  <c r="AE18" i="34"/>
  <c r="AD18" i="34"/>
  <c r="AC18" i="34"/>
  <c r="AB18" i="34"/>
  <c r="AA18" i="34"/>
  <c r="AA26" i="34" s="1"/>
  <c r="Z18" i="34"/>
  <c r="Y18" i="34"/>
  <c r="Y26" i="34" s="1"/>
  <c r="X18" i="34"/>
  <c r="W18" i="34"/>
  <c r="V18" i="34"/>
  <c r="U18" i="34"/>
  <c r="T18" i="34"/>
  <c r="S18" i="34"/>
  <c r="S26" i="34" s="1"/>
  <c r="R18" i="34"/>
  <c r="Q18" i="34"/>
  <c r="Q26" i="34" s="1"/>
  <c r="P18" i="34"/>
  <c r="O18" i="34"/>
  <c r="N18" i="34"/>
  <c r="M18" i="34"/>
  <c r="L18" i="34"/>
  <c r="K18" i="34"/>
  <c r="K26" i="34" s="1"/>
  <c r="J18" i="34"/>
  <c r="I18" i="34"/>
  <c r="I26" i="34" s="1"/>
  <c r="H18" i="34"/>
  <c r="G18" i="34"/>
  <c r="F18" i="34"/>
  <c r="E18" i="34"/>
  <c r="I5" i="20"/>
  <c r="F69" i="34" s="1"/>
  <c r="J5" i="20"/>
  <c r="K5" i="20"/>
  <c r="L5" i="20"/>
  <c r="M5" i="20"/>
  <c r="N5" i="20"/>
  <c r="O5" i="20"/>
  <c r="P5" i="20"/>
  <c r="M69" i="34" s="1"/>
  <c r="Q5" i="20"/>
  <c r="R5" i="20"/>
  <c r="S5" i="20"/>
  <c r="T5" i="20"/>
  <c r="U5" i="20"/>
  <c r="V5" i="20"/>
  <c r="W5" i="20"/>
  <c r="X5" i="20"/>
  <c r="Y5" i="20"/>
  <c r="Z5" i="20"/>
  <c r="AA5" i="20"/>
  <c r="X69" i="34" s="1"/>
  <c r="AB5" i="20"/>
  <c r="AC5" i="20"/>
  <c r="Z69" i="34" s="1"/>
  <c r="AD5" i="20"/>
  <c r="AE5" i="20"/>
  <c r="AF5" i="20"/>
  <c r="AG5" i="20"/>
  <c r="AH5" i="20"/>
  <c r="AI5" i="20"/>
  <c r="AJ5" i="20"/>
  <c r="AK5" i="20"/>
  <c r="AL5" i="20"/>
  <c r="AM5" i="20"/>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G11" i="20"/>
  <c r="G10" i="20"/>
  <c r="G9" i="20"/>
  <c r="G8" i="20"/>
  <c r="G7" i="20"/>
  <c r="G6" i="20"/>
  <c r="AP12" i="20"/>
  <c r="D34" i="20"/>
  <c r="F63" i="36" l="1"/>
  <c r="F64" i="36" s="1"/>
  <c r="F77" i="36" s="1"/>
  <c r="F80" i="36" s="1"/>
  <c r="F81" i="36" s="1"/>
  <c r="G63" i="36"/>
  <c r="G64" i="36" s="1"/>
  <c r="G77" i="36" s="1"/>
  <c r="G80" i="36" s="1"/>
  <c r="H62" i="36"/>
  <c r="I61" i="36" s="1"/>
  <c r="F26" i="34"/>
  <c r="H26" i="34"/>
  <c r="H28" i="34" s="1"/>
  <c r="J26" i="34"/>
  <c r="N26" i="34"/>
  <c r="P26" i="34"/>
  <c r="P28" i="34" s="1"/>
  <c r="R26" i="34"/>
  <c r="V26" i="34"/>
  <c r="X26" i="34"/>
  <c r="X28" i="34" s="1"/>
  <c r="Z26" i="34"/>
  <c r="AD26" i="34"/>
  <c r="AF26" i="34"/>
  <c r="AF28" i="34" s="1"/>
  <c r="AH26" i="34"/>
  <c r="AL26" i="34"/>
  <c r="AN26" i="34"/>
  <c r="AN28" i="34" s="1"/>
  <c r="AP26" i="34"/>
  <c r="AT26" i="34"/>
  <c r="AV26" i="34"/>
  <c r="AV28" i="34" s="1"/>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U26" i="34"/>
  <c r="W26" i="34"/>
  <c r="AC26" i="34"/>
  <c r="AE26" i="34"/>
  <c r="AK26" i="34"/>
  <c r="AM26" i="34"/>
  <c r="AS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E69"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G81" i="36" l="1"/>
  <c r="I62" i="36"/>
  <c r="J61" i="36" s="1"/>
  <c r="H63" i="36"/>
  <c r="H64" i="36" s="1"/>
  <c r="H77" i="36" s="1"/>
  <c r="H80" i="36" s="1"/>
  <c r="H81" i="36" s="1"/>
  <c r="AZ87" i="34"/>
  <c r="AZ66" i="34" s="1"/>
  <c r="AZ76" i="34" s="1"/>
  <c r="BD87" i="34"/>
  <c r="BD66" i="34" s="1"/>
  <c r="BD76" i="34" s="1"/>
  <c r="AS87" i="34"/>
  <c r="AS66" i="34" s="1"/>
  <c r="AS76" i="34" s="1"/>
  <c r="AP87" i="34"/>
  <c r="AP66" i="34" s="1"/>
  <c r="AP76" i="34" s="1"/>
  <c r="AM76" i="34"/>
  <c r="AQ87" i="34"/>
  <c r="AQ66" i="34" s="1"/>
  <c r="AQ76" i="34" s="1"/>
  <c r="AU87" i="34"/>
  <c r="AU66" i="34" s="1"/>
  <c r="AU76" i="34" s="1"/>
  <c r="AR87" i="34"/>
  <c r="AR66" i="34" s="1"/>
  <c r="AR76" i="34" s="1"/>
  <c r="BA87" i="34"/>
  <c r="BA66" i="34" s="1"/>
  <c r="BA76" i="34" s="1"/>
  <c r="AW87" i="34"/>
  <c r="AW66" i="34" s="1"/>
  <c r="AW76" i="34" s="1"/>
  <c r="AT87" i="34"/>
  <c r="AT66" i="34" s="1"/>
  <c r="BC87" i="34"/>
  <c r="BC66" i="34" s="1"/>
  <c r="BC76" i="34" s="1"/>
  <c r="AO87" i="34"/>
  <c r="AO66" i="34" s="1"/>
  <c r="AO76" i="34" s="1"/>
  <c r="AT76" i="34"/>
  <c r="BB87" i="34"/>
  <c r="BB66" i="34" s="1"/>
  <c r="BB76" i="34" s="1"/>
  <c r="AY87" i="34"/>
  <c r="AY66" i="34" s="1"/>
  <c r="AY76" i="34" s="1"/>
  <c r="AV87" i="34"/>
  <c r="AV66" i="34" s="1"/>
  <c r="AV76" i="34" s="1"/>
  <c r="AN87" i="34"/>
  <c r="AN66" i="34" s="1"/>
  <c r="AN76" i="34" s="1"/>
  <c r="AX87" i="34"/>
  <c r="AX66" i="34" s="1"/>
  <c r="AX76" i="34" s="1"/>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J62" i="36" l="1"/>
  <c r="K61" i="36" s="1"/>
  <c r="I63" i="36"/>
  <c r="I64" i="36" s="1"/>
  <c r="I77" i="36" s="1"/>
  <c r="I80" i="36" s="1"/>
  <c r="I81" i="36" s="1"/>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K62" i="36" l="1"/>
  <c r="L61" i="36" s="1"/>
  <c r="J63" i="36"/>
  <c r="J64" i="36" s="1"/>
  <c r="J77" i="36" s="1"/>
  <c r="J80" i="36" s="1"/>
  <c r="J81" i="36" s="1"/>
  <c r="E87" i="34"/>
  <c r="E66" i="34" s="1"/>
  <c r="E76" i="34" s="1"/>
  <c r="E77" i="34" s="1"/>
  <c r="E80" i="34" s="1"/>
  <c r="E81" i="34" s="1"/>
  <c r="F62" i="34"/>
  <c r="G61" i="34" s="1"/>
  <c r="D42" i="20"/>
  <c r="I12" i="20"/>
  <c r="K63" i="36" l="1"/>
  <c r="K64" i="36" s="1"/>
  <c r="K77" i="36" s="1"/>
  <c r="K80" i="36" s="1"/>
  <c r="K81" i="36" s="1"/>
  <c r="L62" i="36"/>
  <c r="M61" i="36" s="1"/>
  <c r="F87" i="34"/>
  <c r="F66" i="34" s="1"/>
  <c r="F76" i="34" s="1"/>
  <c r="F63" i="34"/>
  <c r="F64" i="34" s="1"/>
  <c r="F77" i="34" s="1"/>
  <c r="F80" i="34" s="1"/>
  <c r="F81" i="34" s="1"/>
  <c r="G62" i="34"/>
  <c r="H61" i="34" s="1"/>
  <c r="D43" i="20"/>
  <c r="J12" i="20"/>
  <c r="M62" i="36" l="1"/>
  <c r="N61" i="36" s="1"/>
  <c r="L63" i="36"/>
  <c r="L64" i="36" s="1"/>
  <c r="L77" i="36" s="1"/>
  <c r="L80" i="36" s="1"/>
  <c r="L81" i="36" s="1"/>
  <c r="G87" i="34"/>
  <c r="G66" i="34" s="1"/>
  <c r="G63" i="34"/>
  <c r="G64" i="34" s="1"/>
  <c r="H62" i="34"/>
  <c r="I61" i="34" s="1"/>
  <c r="D44" i="20"/>
  <c r="K12" i="20"/>
  <c r="M63" i="36" l="1"/>
  <c r="M64" i="36" s="1"/>
  <c r="M77" i="36" s="1"/>
  <c r="M80" i="36" s="1"/>
  <c r="M81" i="36" s="1"/>
  <c r="N62" i="36"/>
  <c r="O61" i="36" s="1"/>
  <c r="H87" i="34"/>
  <c r="H66" i="34" s="1"/>
  <c r="H63" i="34"/>
  <c r="H64" i="34" s="1"/>
  <c r="I62" i="34"/>
  <c r="J61" i="34" s="1"/>
  <c r="D45" i="20"/>
  <c r="L12" i="20"/>
  <c r="N63" i="36" l="1"/>
  <c r="N64" i="36" s="1"/>
  <c r="N77" i="36" s="1"/>
  <c r="N80" i="36" s="1"/>
  <c r="N81" i="36" s="1"/>
  <c r="O62" i="36"/>
  <c r="P61" i="36" s="1"/>
  <c r="I63" i="34"/>
  <c r="I64" i="34" s="1"/>
  <c r="I87" i="34"/>
  <c r="I66" i="34" s="1"/>
  <c r="J62" i="34"/>
  <c r="K61" i="34" s="1"/>
  <c r="D46" i="20"/>
  <c r="M12" i="20"/>
  <c r="O63" i="36" l="1"/>
  <c r="O64" i="36" s="1"/>
  <c r="O77" i="36" s="1"/>
  <c r="O80" i="36" s="1"/>
  <c r="O81" i="36" s="1"/>
  <c r="P62" i="36"/>
  <c r="Q61" i="36" s="1"/>
  <c r="J63" i="34"/>
  <c r="J64" i="34" s="1"/>
  <c r="J87" i="34"/>
  <c r="J66" i="34" s="1"/>
  <c r="K62" i="34"/>
  <c r="L61" i="34" s="1"/>
  <c r="D47" i="20"/>
  <c r="N12" i="20"/>
  <c r="Q62" i="36" l="1"/>
  <c r="R61" i="36" s="1"/>
  <c r="P63" i="36"/>
  <c r="P64" i="36" s="1"/>
  <c r="P77" i="36" s="1"/>
  <c r="P80" i="36" s="1"/>
  <c r="P81" i="36" s="1"/>
  <c r="K63" i="34"/>
  <c r="K64" i="34" s="1"/>
  <c r="K87" i="34"/>
  <c r="K66" i="34" s="1"/>
  <c r="L62" i="34"/>
  <c r="M61" i="34" s="1"/>
  <c r="D48" i="20"/>
  <c r="O12" i="20"/>
  <c r="R62" i="36" l="1"/>
  <c r="S61" i="36" s="1"/>
  <c r="Q63" i="36"/>
  <c r="Q64" i="36" s="1"/>
  <c r="Q77" i="36" s="1"/>
  <c r="Q80" i="36" s="1"/>
  <c r="Q81" i="36" s="1"/>
  <c r="L63" i="34"/>
  <c r="L64" i="34" s="1"/>
  <c r="L87" i="34"/>
  <c r="L66" i="34" s="1"/>
  <c r="M62" i="34"/>
  <c r="N61" i="34" s="1"/>
  <c r="D49" i="20"/>
  <c r="P12" i="20"/>
  <c r="S62" i="36" l="1"/>
  <c r="T61" i="36" s="1"/>
  <c r="R63" i="36"/>
  <c r="R64" i="36" s="1"/>
  <c r="R77" i="36" s="1"/>
  <c r="R80" i="36" s="1"/>
  <c r="R81" i="36" s="1"/>
  <c r="M87" i="34"/>
  <c r="M66" i="34" s="1"/>
  <c r="M76" i="34" s="1"/>
  <c r="M63" i="34"/>
  <c r="M64" i="34" s="1"/>
  <c r="M77" i="34" s="1"/>
  <c r="M80" i="34" s="1"/>
  <c r="N62" i="34"/>
  <c r="O61" i="34" s="1"/>
  <c r="D50" i="20"/>
  <c r="Q12" i="20"/>
  <c r="T62" i="36" l="1"/>
  <c r="U61" i="36" s="1"/>
  <c r="S63" i="36"/>
  <c r="S64" i="36" s="1"/>
  <c r="S77" i="36" s="1"/>
  <c r="S80" i="36" s="1"/>
  <c r="S81" i="36" s="1"/>
  <c r="N63" i="34"/>
  <c r="N64" i="34" s="1"/>
  <c r="N87" i="34"/>
  <c r="N66" i="34" s="1"/>
  <c r="N76" i="34" s="1"/>
  <c r="O62" i="34"/>
  <c r="P61" i="34" s="1"/>
  <c r="R12" i="20"/>
  <c r="D51" i="20"/>
  <c r="U62" i="36" l="1"/>
  <c r="V61" i="36" s="1"/>
  <c r="T63" i="36"/>
  <c r="T64" i="36" s="1"/>
  <c r="T77" i="36" s="1"/>
  <c r="T80" i="36" s="1"/>
  <c r="T81" i="36" s="1"/>
  <c r="O87" i="34"/>
  <c r="O66" i="34" s="1"/>
  <c r="O76" i="34" s="1"/>
  <c r="N77" i="34"/>
  <c r="N80" i="34" s="1"/>
  <c r="O63" i="34"/>
  <c r="O64" i="34" s="1"/>
  <c r="P62" i="34"/>
  <c r="Q61" i="34" s="1"/>
  <c r="D52" i="20"/>
  <c r="S12" i="20"/>
  <c r="V62" i="36" l="1"/>
  <c r="W61" i="36" s="1"/>
  <c r="U63" i="36"/>
  <c r="U64" i="36" s="1"/>
  <c r="U77" i="36" s="1"/>
  <c r="U80" i="36" s="1"/>
  <c r="U81" i="36" s="1"/>
  <c r="O77" i="34"/>
  <c r="O80" i="34" s="1"/>
  <c r="P87" i="34"/>
  <c r="P66" i="34" s="1"/>
  <c r="P76" i="34" s="1"/>
  <c r="P63" i="34"/>
  <c r="P64" i="34" s="1"/>
  <c r="P77" i="34" s="1"/>
  <c r="P80" i="34" s="1"/>
  <c r="Q62" i="34"/>
  <c r="R61" i="34" s="1"/>
  <c r="D53" i="20"/>
  <c r="T12" i="20"/>
  <c r="W62" i="36" l="1"/>
  <c r="X61" i="36" s="1"/>
  <c r="V63" i="36"/>
  <c r="V64" i="36" s="1"/>
  <c r="V77" i="36" s="1"/>
  <c r="V80" i="36" s="1"/>
  <c r="V81" i="36" s="1"/>
  <c r="Q63" i="34"/>
  <c r="Q64" i="34" s="1"/>
  <c r="Q87" i="34"/>
  <c r="Q66" i="34" s="1"/>
  <c r="Q76" i="34" s="1"/>
  <c r="R62" i="34"/>
  <c r="S61" i="34" s="1"/>
  <c r="D54" i="20"/>
  <c r="U12" i="20"/>
  <c r="W63" i="36" l="1"/>
  <c r="W64" i="36" s="1"/>
  <c r="W77" i="36" s="1"/>
  <c r="W80" i="36" s="1"/>
  <c r="W81" i="36" s="1"/>
  <c r="X62" i="36"/>
  <c r="Y61" i="36" s="1"/>
  <c r="Q77" i="34"/>
  <c r="Q80" i="34" s="1"/>
  <c r="R63" i="34"/>
  <c r="R64" i="34" s="1"/>
  <c r="R87" i="34"/>
  <c r="R66" i="34" s="1"/>
  <c r="R76" i="34" s="1"/>
  <c r="S62" i="34"/>
  <c r="T61" i="34" s="1"/>
  <c r="D55" i="20"/>
  <c r="V12" i="20"/>
  <c r="X63" i="36" l="1"/>
  <c r="X64" i="36" s="1"/>
  <c r="X77" i="36" s="1"/>
  <c r="X80" i="36" s="1"/>
  <c r="X81" i="36" s="1"/>
  <c r="Y62" i="36"/>
  <c r="Z61" i="36" s="1"/>
  <c r="S87" i="34"/>
  <c r="S66" i="34" s="1"/>
  <c r="S76" i="34" s="1"/>
  <c r="R77" i="34"/>
  <c r="R80" i="34" s="1"/>
  <c r="S63" i="34"/>
  <c r="S64" i="34" s="1"/>
  <c r="T62" i="34"/>
  <c r="U61" i="34" s="1"/>
  <c r="D56" i="20"/>
  <c r="W12" i="20"/>
  <c r="Z62" i="36" l="1"/>
  <c r="AA61" i="36" s="1"/>
  <c r="Y63" i="36"/>
  <c r="Y64" i="36" s="1"/>
  <c r="Y77" i="36" s="1"/>
  <c r="Y80" i="36" s="1"/>
  <c r="Y81" i="36" s="1"/>
  <c r="T63" i="34"/>
  <c r="T64" i="34" s="1"/>
  <c r="T87" i="34"/>
  <c r="T66" i="34" s="1"/>
  <c r="T76" i="34" s="1"/>
  <c r="S77" i="34"/>
  <c r="S80" i="34" s="1"/>
  <c r="U62" i="34"/>
  <c r="V61" i="34" s="1"/>
  <c r="D57" i="20"/>
  <c r="X12" i="20"/>
  <c r="AA62" i="36" l="1"/>
  <c r="AB61" i="36" s="1"/>
  <c r="Z63" i="36"/>
  <c r="Z64" i="36" s="1"/>
  <c r="Z77" i="36" s="1"/>
  <c r="Z80" i="36" s="1"/>
  <c r="Z81" i="36" s="1"/>
  <c r="T77" i="34"/>
  <c r="T80" i="34" s="1"/>
  <c r="U87" i="34"/>
  <c r="U66" i="34" s="1"/>
  <c r="U76" i="34" s="1"/>
  <c r="U63" i="34"/>
  <c r="U64" i="34" s="1"/>
  <c r="V62" i="34"/>
  <c r="W61" i="34" s="1"/>
  <c r="D58" i="20"/>
  <c r="Y12" i="20"/>
  <c r="AA63" i="36" l="1"/>
  <c r="AA64" i="36" s="1"/>
  <c r="AA77" i="36" s="1"/>
  <c r="AA80" i="36" s="1"/>
  <c r="AA81" i="36" s="1"/>
  <c r="C4" i="36" s="1"/>
  <c r="AB62" i="36"/>
  <c r="AC61" i="36" s="1"/>
  <c r="U77" i="34"/>
  <c r="U80" i="34" s="1"/>
  <c r="V63" i="34"/>
  <c r="V64" i="34" s="1"/>
  <c r="V87" i="34"/>
  <c r="V66" i="34" s="1"/>
  <c r="V76" i="34" s="1"/>
  <c r="W62" i="34"/>
  <c r="X61" i="34" s="1"/>
  <c r="D59" i="20"/>
  <c r="Z12" i="20"/>
  <c r="AB63" i="36" l="1"/>
  <c r="AB64" i="36" s="1"/>
  <c r="AB77" i="36" s="1"/>
  <c r="AB80" i="36" s="1"/>
  <c r="AB81" i="36" s="1"/>
  <c r="AC62" i="36"/>
  <c r="AD61" i="36" s="1"/>
  <c r="V77" i="34"/>
  <c r="V80" i="34" s="1"/>
  <c r="W63" i="34"/>
  <c r="W64" i="34" s="1"/>
  <c r="W87" i="34"/>
  <c r="W66" i="34" s="1"/>
  <c r="W76" i="34" s="1"/>
  <c r="X62" i="34"/>
  <c r="Y61" i="34" s="1"/>
  <c r="D60" i="20"/>
  <c r="AA12" i="20"/>
  <c r="AD62" i="36" l="1"/>
  <c r="AE61" i="36" s="1"/>
  <c r="AC63" i="36"/>
  <c r="AC64" i="36" s="1"/>
  <c r="AC77" i="36" s="1"/>
  <c r="AC80" i="36" s="1"/>
  <c r="AC81" i="36" s="1"/>
  <c r="X87" i="34"/>
  <c r="X66" i="34" s="1"/>
  <c r="X76" i="34" s="1"/>
  <c r="W77" i="34"/>
  <c r="W80" i="34" s="1"/>
  <c r="X63" i="34"/>
  <c r="X64" i="34" s="1"/>
  <c r="Y62" i="34"/>
  <c r="Z61" i="34" s="1"/>
  <c r="D61" i="20"/>
  <c r="AB12" i="20"/>
  <c r="AE62" i="36" l="1"/>
  <c r="AF61" i="36" s="1"/>
  <c r="AD63" i="36"/>
  <c r="AD64" i="36" s="1"/>
  <c r="AD77" i="36" s="1"/>
  <c r="AD80" i="36" s="1"/>
  <c r="AD81" i="36" s="1"/>
  <c r="Y87" i="34"/>
  <c r="Y66" i="34" s="1"/>
  <c r="Y76" i="34" s="1"/>
  <c r="X77" i="34"/>
  <c r="X80" i="34" s="1"/>
  <c r="Y63" i="34"/>
  <c r="Y64" i="34" s="1"/>
  <c r="Y77" i="34" s="1"/>
  <c r="Y80" i="34" s="1"/>
  <c r="Z62" i="34"/>
  <c r="AA61" i="34" s="1"/>
  <c r="D62" i="20"/>
  <c r="AC12" i="20"/>
  <c r="AF62" i="36" l="1"/>
  <c r="AG61" i="36" s="1"/>
  <c r="AE63" i="36"/>
  <c r="AE64" i="36" s="1"/>
  <c r="AE77" i="36" s="1"/>
  <c r="AE80" i="36" s="1"/>
  <c r="AE81" i="36" s="1"/>
  <c r="Z63" i="34"/>
  <c r="Z64" i="34" s="1"/>
  <c r="Z87" i="34"/>
  <c r="Z66" i="34" s="1"/>
  <c r="Z76" i="34" s="1"/>
  <c r="AA62" i="34"/>
  <c r="AB61" i="34" s="1"/>
  <c r="D63" i="20"/>
  <c r="AD12" i="20"/>
  <c r="AG62" i="36" l="1"/>
  <c r="AH61" i="36" s="1"/>
  <c r="AF63" i="36"/>
  <c r="AF64" i="36" s="1"/>
  <c r="AF77" i="36" s="1"/>
  <c r="AF80" i="36" s="1"/>
  <c r="AF81" i="36" s="1"/>
  <c r="AA87" i="34"/>
  <c r="AA66" i="34" s="1"/>
  <c r="AA76" i="34" s="1"/>
  <c r="Z77" i="34"/>
  <c r="Z80" i="34" s="1"/>
  <c r="AA63" i="34"/>
  <c r="AA64" i="34" s="1"/>
  <c r="AB62" i="34"/>
  <c r="AC61" i="34" s="1"/>
  <c r="D64" i="20"/>
  <c r="AE12" i="20"/>
  <c r="AG63" i="36" l="1"/>
  <c r="AG64" i="36" s="1"/>
  <c r="AG77" i="36" s="1"/>
  <c r="AG80" i="36" s="1"/>
  <c r="AG81" i="36" s="1"/>
  <c r="AH62" i="36"/>
  <c r="AI61" i="36" s="1"/>
  <c r="AB63" i="34"/>
  <c r="AB64" i="34" s="1"/>
  <c r="AA77" i="34"/>
  <c r="AA80" i="34" s="1"/>
  <c r="AB87" i="34"/>
  <c r="AB66" i="34" s="1"/>
  <c r="AB76" i="34" s="1"/>
  <c r="AC62" i="34"/>
  <c r="AD61" i="34" s="1"/>
  <c r="D65" i="20"/>
  <c r="AF12" i="20"/>
  <c r="AI62" i="36" l="1"/>
  <c r="AJ61" i="36" s="1"/>
  <c r="AH63" i="36"/>
  <c r="AH64" i="36" s="1"/>
  <c r="AH77" i="36" s="1"/>
  <c r="AH80" i="36" s="1"/>
  <c r="AH81" i="36" s="1"/>
  <c r="AB77" i="34"/>
  <c r="AB80" i="34" s="1"/>
  <c r="AC63" i="34"/>
  <c r="AC64" i="34" s="1"/>
  <c r="AC87" i="34"/>
  <c r="AC66" i="34" s="1"/>
  <c r="AC76" i="34" s="1"/>
  <c r="AD62" i="34"/>
  <c r="AE61" i="34" s="1"/>
  <c r="D66" i="20"/>
  <c r="AG12" i="20"/>
  <c r="AJ62" i="36" l="1"/>
  <c r="AK61" i="36" s="1"/>
  <c r="AI63" i="36"/>
  <c r="AI64" i="36" s="1"/>
  <c r="AI77" i="36" s="1"/>
  <c r="AI80" i="36" s="1"/>
  <c r="AI81" i="36" s="1"/>
  <c r="C5" i="36" s="1"/>
  <c r="AC77" i="34"/>
  <c r="AC80" i="34" s="1"/>
  <c r="AD63" i="34"/>
  <c r="AD64" i="34" s="1"/>
  <c r="AD87" i="34"/>
  <c r="AD66" i="34" s="1"/>
  <c r="AD76" i="34" s="1"/>
  <c r="AE62" i="34"/>
  <c r="AF61" i="34" s="1"/>
  <c r="D67" i="20"/>
  <c r="AH12" i="20"/>
  <c r="AK62" i="36" l="1"/>
  <c r="AL61" i="36" s="1"/>
  <c r="AJ63" i="36"/>
  <c r="AJ64" i="36" s="1"/>
  <c r="AJ77" i="36" s="1"/>
  <c r="AJ80" i="36" s="1"/>
  <c r="AJ81" i="36" s="1"/>
  <c r="AE87" i="34"/>
  <c r="AE66" i="34" s="1"/>
  <c r="AE76" i="34" s="1"/>
  <c r="AD77" i="34"/>
  <c r="AD80" i="34" s="1"/>
  <c r="AE63" i="34"/>
  <c r="AE64" i="34" s="1"/>
  <c r="AE77" i="34" s="1"/>
  <c r="AE80" i="34" s="1"/>
  <c r="AF62" i="34"/>
  <c r="AG61" i="34" s="1"/>
  <c r="D68" i="20"/>
  <c r="AI12" i="20"/>
  <c r="AL62" i="36" l="1"/>
  <c r="AM61" i="36" s="1"/>
  <c r="AK63" i="36"/>
  <c r="AK64" i="36" s="1"/>
  <c r="AK77" i="36" s="1"/>
  <c r="AK80" i="36" s="1"/>
  <c r="AK81" i="36" s="1"/>
  <c r="AF63" i="34"/>
  <c r="AF64" i="34" s="1"/>
  <c r="AF87" i="34"/>
  <c r="AF66" i="34" s="1"/>
  <c r="AF76" i="34" s="1"/>
  <c r="AG62" i="34"/>
  <c r="AH61" i="34" s="1"/>
  <c r="D69" i="20"/>
  <c r="AJ12" i="20"/>
  <c r="AM62" i="36" l="1"/>
  <c r="AN61" i="36" s="1"/>
  <c r="AL63" i="36"/>
  <c r="AL64" i="36" s="1"/>
  <c r="AL77" i="36" s="1"/>
  <c r="AL80" i="36" s="1"/>
  <c r="AL81" i="36" s="1"/>
  <c r="AG63" i="34"/>
  <c r="AG64" i="34" s="1"/>
  <c r="AF77" i="34"/>
  <c r="AF80" i="34" s="1"/>
  <c r="AG87" i="34"/>
  <c r="AG66" i="34" s="1"/>
  <c r="AG76" i="34" s="1"/>
  <c r="AH62" i="34"/>
  <c r="AI61" i="34" s="1"/>
  <c r="D70" i="20"/>
  <c r="AK12" i="20"/>
  <c r="AN62" i="36" l="1"/>
  <c r="AO61" i="36" s="1"/>
  <c r="AM63" i="36"/>
  <c r="AM64" i="36" s="1"/>
  <c r="AM77" i="36" s="1"/>
  <c r="AM80" i="36" s="1"/>
  <c r="AM81" i="36" s="1"/>
  <c r="AH63" i="34"/>
  <c r="AH64" i="34" s="1"/>
  <c r="AH87" i="34"/>
  <c r="AH66" i="34" s="1"/>
  <c r="AH76" i="34" s="1"/>
  <c r="AG77" i="34"/>
  <c r="AG80" i="34" s="1"/>
  <c r="AI62" i="34"/>
  <c r="AJ61" i="34" s="1"/>
  <c r="D71" i="20"/>
  <c r="AL12" i="20"/>
  <c r="AO62" i="36" l="1"/>
  <c r="AP61" i="36" s="1"/>
  <c r="AN63" i="36"/>
  <c r="AN64" i="36" s="1"/>
  <c r="AN77" i="36" s="1"/>
  <c r="AN80" i="36" s="1"/>
  <c r="AN81" i="36" s="1"/>
  <c r="AI63" i="34"/>
  <c r="AI64" i="34" s="1"/>
  <c r="AI87" i="34"/>
  <c r="AI66" i="34" s="1"/>
  <c r="AI76" i="34" s="1"/>
  <c r="AH77" i="34"/>
  <c r="AH80" i="34" s="1"/>
  <c r="AJ62" i="34"/>
  <c r="AK61" i="34" s="1"/>
  <c r="D72" i="20"/>
  <c r="AM12" i="20"/>
  <c r="AP62" i="36" l="1"/>
  <c r="AQ61" i="36" s="1"/>
  <c r="AO63" i="36"/>
  <c r="AO64" i="36" s="1"/>
  <c r="AO77" i="36" s="1"/>
  <c r="AO80" i="36" s="1"/>
  <c r="AO81" i="36" s="1"/>
  <c r="AJ63" i="34"/>
  <c r="AJ64" i="34" s="1"/>
  <c r="AJ87" i="34"/>
  <c r="AJ66" i="34" s="1"/>
  <c r="AJ76" i="34" s="1"/>
  <c r="AI77" i="34"/>
  <c r="AI80" i="34" s="1"/>
  <c r="AK62" i="34"/>
  <c r="AL61" i="34" s="1"/>
  <c r="D73" i="20"/>
  <c r="AN12" i="20"/>
  <c r="AP63" i="36" l="1"/>
  <c r="AP64" i="36" s="1"/>
  <c r="AP77" i="36" s="1"/>
  <c r="AP80" i="36" s="1"/>
  <c r="AP81" i="36" s="1"/>
  <c r="AQ62" i="36"/>
  <c r="AR61" i="36" s="1"/>
  <c r="AJ77" i="34"/>
  <c r="AJ80" i="34" s="1"/>
  <c r="AK87" i="34"/>
  <c r="AK66" i="34" s="1"/>
  <c r="AK76" i="34" s="1"/>
  <c r="AK63" i="34"/>
  <c r="AK64" i="34" s="1"/>
  <c r="AL62" i="34"/>
  <c r="AM61" i="34" s="1"/>
  <c r="D75" i="20"/>
  <c r="AO12" i="20"/>
  <c r="AR62" i="36" l="1"/>
  <c r="AS61" i="36" s="1"/>
  <c r="AQ63" i="36"/>
  <c r="AQ64" i="36" s="1"/>
  <c r="AQ77" i="36" s="1"/>
  <c r="AQ80" i="36" s="1"/>
  <c r="AQ81" i="36" s="1"/>
  <c r="C6" i="36" s="1"/>
  <c r="AK77" i="34"/>
  <c r="AK80" i="34" s="1"/>
  <c r="AL87" i="34"/>
  <c r="AL66" i="34" s="1"/>
  <c r="AL76" i="34" s="1"/>
  <c r="AL63" i="34"/>
  <c r="AL64" i="34" s="1"/>
  <c r="AM62" i="34"/>
  <c r="AN61" i="34" s="1"/>
  <c r="AS62" i="36" l="1"/>
  <c r="AT61" i="36" s="1"/>
  <c r="AR63" i="36"/>
  <c r="AR64" i="36" s="1"/>
  <c r="AR77" i="36" s="1"/>
  <c r="AR80" i="36" s="1"/>
  <c r="AR81" i="36" s="1"/>
  <c r="AM63" i="34"/>
  <c r="AM64" i="34" s="1"/>
  <c r="AM77" i="34" s="1"/>
  <c r="AM80" i="34" s="1"/>
  <c r="AL77" i="34"/>
  <c r="AL80" i="34" s="1"/>
  <c r="AN62" i="34"/>
  <c r="AO61" i="34" s="1"/>
  <c r="AT62" i="36" l="1"/>
  <c r="AU61" i="36" s="1"/>
  <c r="AS63" i="36"/>
  <c r="AS64" i="36" s="1"/>
  <c r="AS77" i="36" s="1"/>
  <c r="AS80" i="36" s="1"/>
  <c r="AS81" i="36" s="1"/>
  <c r="AN63" i="34"/>
  <c r="AN64" i="34" s="1"/>
  <c r="AN77" i="34" s="1"/>
  <c r="AN80" i="34" s="1"/>
  <c r="AO62" i="34"/>
  <c r="AP61" i="34" s="1"/>
  <c r="AU62" i="36" l="1"/>
  <c r="AV61" i="36" s="1"/>
  <c r="AT63" i="36"/>
  <c r="AT64" i="36" s="1"/>
  <c r="AT77" i="36" s="1"/>
  <c r="AT80" i="36" s="1"/>
  <c r="AT81" i="36" s="1"/>
  <c r="AO63" i="34"/>
  <c r="AO64" i="34" s="1"/>
  <c r="AO77" i="34" s="1"/>
  <c r="AO80" i="34" s="1"/>
  <c r="AP62" i="34"/>
  <c r="AQ61" i="34" s="1"/>
  <c r="AV62" i="36" l="1"/>
  <c r="AW61" i="36" s="1"/>
  <c r="AU63" i="36"/>
  <c r="AU64" i="36" s="1"/>
  <c r="AU77" i="36" s="1"/>
  <c r="AU80" i="36" s="1"/>
  <c r="AU81" i="36" s="1"/>
  <c r="AP63" i="34"/>
  <c r="AP64" i="34" s="1"/>
  <c r="AP77" i="34" s="1"/>
  <c r="AP80" i="34" s="1"/>
  <c r="AQ62" i="34"/>
  <c r="AR61" i="34" s="1"/>
  <c r="AW62" i="36" l="1"/>
  <c r="AX61" i="36" s="1"/>
  <c r="AV63" i="36"/>
  <c r="AV64" i="36" s="1"/>
  <c r="AV77" i="36" s="1"/>
  <c r="AV80" i="36" s="1"/>
  <c r="AV81" i="36" s="1"/>
  <c r="AQ63" i="34"/>
  <c r="AQ64" i="34" s="1"/>
  <c r="AQ77" i="34" s="1"/>
  <c r="AQ80" i="34" s="1"/>
  <c r="AR62" i="34"/>
  <c r="AS61" i="34" s="1"/>
  <c r="AX62" i="36" l="1"/>
  <c r="AY61" i="36" s="1"/>
  <c r="AW63" i="36"/>
  <c r="AW64" i="36" s="1"/>
  <c r="AW77" i="36" s="1"/>
  <c r="AW80" i="36" s="1"/>
  <c r="AW81" i="36" s="1"/>
  <c r="AR63" i="34"/>
  <c r="AR64" i="34" s="1"/>
  <c r="AR77" i="34" s="1"/>
  <c r="AR80" i="34" s="1"/>
  <c r="AS62" i="34"/>
  <c r="AT61" i="34" s="1"/>
  <c r="AY62" i="36" l="1"/>
  <c r="AZ61" i="36" s="1"/>
  <c r="AX63" i="36"/>
  <c r="AX64" i="36" s="1"/>
  <c r="AX77" i="36" s="1"/>
  <c r="AX80" i="36" s="1"/>
  <c r="AX81" i="36" s="1"/>
  <c r="AS63" i="34"/>
  <c r="AS64" i="34" s="1"/>
  <c r="AS77" i="34" s="1"/>
  <c r="AS80" i="34" s="1"/>
  <c r="AT62" i="34"/>
  <c r="AU61" i="34" s="1"/>
  <c r="AZ62" i="36" l="1"/>
  <c r="BA61" i="36" s="1"/>
  <c r="AY63" i="36"/>
  <c r="AY64" i="36" s="1"/>
  <c r="AY77" i="36" s="1"/>
  <c r="AY80" i="36" s="1"/>
  <c r="AY81" i="36" s="1"/>
  <c r="AT63" i="34"/>
  <c r="AT64" i="34" s="1"/>
  <c r="AT77" i="34" s="1"/>
  <c r="AT80" i="34" s="1"/>
  <c r="AU62" i="34"/>
  <c r="AV61" i="34" s="1"/>
  <c r="BA62" i="36" l="1"/>
  <c r="BB61" i="36" s="1"/>
  <c r="AZ63" i="36"/>
  <c r="AZ64" i="36" s="1"/>
  <c r="AZ77" i="36" s="1"/>
  <c r="AZ80" i="36" s="1"/>
  <c r="AZ81" i="36" s="1"/>
  <c r="AU63" i="34"/>
  <c r="AU64" i="34" s="1"/>
  <c r="AU77" i="34" s="1"/>
  <c r="AU80" i="34" s="1"/>
  <c r="AV62" i="34"/>
  <c r="AW61" i="34" s="1"/>
  <c r="BB62" i="36" l="1"/>
  <c r="BC61" i="36" s="1"/>
  <c r="BA63" i="36"/>
  <c r="BA64" i="36" s="1"/>
  <c r="BA77" i="36" s="1"/>
  <c r="BA80" i="36" s="1"/>
  <c r="BA81" i="36" s="1"/>
  <c r="AV63" i="34"/>
  <c r="AV64" i="34" s="1"/>
  <c r="AV77" i="34" s="1"/>
  <c r="AV80" i="34" s="1"/>
  <c r="AW62" i="34"/>
  <c r="AX61" i="34" s="1"/>
  <c r="BC62" i="36" l="1"/>
  <c r="BD61" i="36" s="1"/>
  <c r="BB63" i="36"/>
  <c r="BB64" i="36" s="1"/>
  <c r="BB77" i="36" s="1"/>
  <c r="BB80" i="36" s="1"/>
  <c r="BB81" i="36" s="1"/>
  <c r="AW63" i="34"/>
  <c r="AW64" i="34" s="1"/>
  <c r="AW77" i="34" s="1"/>
  <c r="AW80" i="34" s="1"/>
  <c r="AX62" i="34"/>
  <c r="AY61" i="34" s="1"/>
  <c r="BD62" i="36" l="1"/>
  <c r="BD63" i="36" s="1"/>
  <c r="BD64" i="36" s="1"/>
  <c r="BD77" i="36" s="1"/>
  <c r="BD80" i="36" s="1"/>
  <c r="BC63" i="36"/>
  <c r="BC64" i="36" s="1"/>
  <c r="BC77" i="36" s="1"/>
  <c r="BC80" i="36" s="1"/>
  <c r="BC81" i="36" s="1"/>
  <c r="BD81" i="36" s="1"/>
  <c r="C7" i="36" s="1"/>
  <c r="AX63" i="34"/>
  <c r="AX64" i="34" s="1"/>
  <c r="AX77" i="34" s="1"/>
  <c r="AX80" i="34" s="1"/>
  <c r="AY62" i="34"/>
  <c r="AZ61" i="34" s="1"/>
  <c r="AY63" i="34" l="1"/>
  <c r="AY64" i="34" s="1"/>
  <c r="AY77" i="34" s="1"/>
  <c r="AY80" i="34" s="1"/>
  <c r="AZ62" i="34"/>
  <c r="BA61" i="34" s="1"/>
  <c r="AZ63" i="34" l="1"/>
  <c r="AZ64" i="34" s="1"/>
  <c r="AZ77" i="34" s="1"/>
  <c r="AZ80" i="34" s="1"/>
  <c r="BA62" i="34"/>
  <c r="BB61" i="34" s="1"/>
  <c r="BB62" i="34" l="1"/>
  <c r="BC61" i="34" s="1"/>
  <c r="BA63" i="34"/>
  <c r="BA64" i="34" s="1"/>
  <c r="BA77" i="34" s="1"/>
  <c r="BA80" i="34" s="1"/>
  <c r="BB63" i="34" l="1"/>
  <c r="BB64" i="34" s="1"/>
  <c r="BB77" i="34" s="1"/>
  <c r="BB80" i="34" s="1"/>
  <c r="BC62" i="34"/>
  <c r="BD61" i="34" s="1"/>
  <c r="BC63" i="34" l="1"/>
  <c r="BC64" i="34" s="1"/>
  <c r="BC77" i="34" s="1"/>
  <c r="BC80" i="34" s="1"/>
  <c r="BD62" i="34"/>
  <c r="BD63" i="34" s="1"/>
  <c r="BD64" i="34" s="1"/>
  <c r="BD77" i="34" s="1"/>
  <c r="BD80" i="34" s="1"/>
  <c r="G69" i="34" l="1"/>
  <c r="G76" i="34" s="1"/>
  <c r="G77" i="34" s="1"/>
  <c r="G80" i="34" s="1"/>
  <c r="G81" i="34" s="1"/>
  <c r="H69" i="34"/>
  <c r="H76" i="34" s="1"/>
  <c r="H77" i="34" s="1"/>
  <c r="H80" i="34" s="1"/>
  <c r="H81" i="34" l="1"/>
  <c r="I69" i="34" l="1"/>
  <c r="I76" i="34" s="1"/>
  <c r="I77" i="34" s="1"/>
  <c r="I80" i="34" s="1"/>
  <c r="I81" i="34" s="1"/>
  <c r="J69" i="34" l="1"/>
  <c r="J76" i="34" s="1"/>
  <c r="J77" i="34" s="1"/>
  <c r="J80" i="34" s="1"/>
  <c r="J81" i="34" s="1"/>
  <c r="K69" i="34" l="1"/>
  <c r="K76" i="34" s="1"/>
  <c r="K77" i="34" s="1"/>
  <c r="K80" i="34" s="1"/>
  <c r="K81" i="34" s="1"/>
  <c r="L69" i="34"/>
  <c r="L76" i="34" s="1"/>
  <c r="L77" i="34" s="1"/>
  <c r="L80" i="34" s="1"/>
  <c r="L81" i="34" l="1"/>
  <c r="M81" i="34" s="1"/>
  <c r="N81" i="34" s="1"/>
  <c r="O81" i="34" s="1"/>
  <c r="P81" i="34" s="1"/>
  <c r="Q81" i="34" s="1"/>
  <c r="R81" i="34" s="1"/>
  <c r="S81" i="34" s="1"/>
  <c r="T81" i="34" s="1"/>
  <c r="U81" i="34" l="1"/>
  <c r="V81" i="34" s="1"/>
  <c r="W81" i="34" s="1"/>
  <c r="X81" i="34" s="1"/>
  <c r="Y81" i="34" s="1"/>
  <c r="Z81" i="34" s="1"/>
  <c r="AA81" i="34" s="1"/>
  <c r="AB81" i="34" s="1"/>
  <c r="AC81" i="34" s="1"/>
  <c r="AD81" i="34" s="1"/>
  <c r="AE81" i="34" s="1"/>
  <c r="AF81" i="34" s="1"/>
  <c r="AG81" i="34" s="1"/>
  <c r="AH81" i="34" s="1"/>
  <c r="AI81" i="34" s="1"/>
  <c r="AJ81" i="34" s="1"/>
  <c r="C4" i="34" l="1"/>
  <c r="G29" i="29" s="1"/>
  <c r="C5" i="34"/>
  <c r="H29" i="29" s="1"/>
  <c r="AK81" i="34"/>
  <c r="AL81" i="34" s="1"/>
  <c r="AM81" i="34" s="1"/>
  <c r="AN81" i="34" s="1"/>
  <c r="AO81" i="34" s="1"/>
  <c r="AP81" i="34" s="1"/>
  <c r="AQ81" i="34" s="1"/>
  <c r="AR81" i="34" s="1"/>
  <c r="AS81" i="34" s="1"/>
  <c r="AT81" i="34" s="1"/>
  <c r="AU81" i="34" s="1"/>
  <c r="AV81" i="34" s="1"/>
  <c r="AW81" i="34" s="1"/>
  <c r="C6" i="34" l="1"/>
  <c r="I29" i="29" s="1"/>
  <c r="AX81" i="34"/>
  <c r="AY81" i="34" s="1"/>
  <c r="AZ81" i="34" s="1"/>
  <c r="BA81" i="34" s="1"/>
  <c r="BB81" i="34" s="1"/>
  <c r="BC81" i="34" s="1"/>
  <c r="BD81" i="34" s="1"/>
  <c r="C7" i="34" l="1"/>
  <c r="J29"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<sst xmlns="http://schemas.openxmlformats.org/spreadsheetml/2006/main" count="723" uniqueCount="356">
  <si>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</si>
  <si>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</si>
  <si>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</si>
  <si>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</si>
  <si>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</si>
  <si>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</si>
  <si>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</si>
  <si>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</si>
  <si>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</si>
  <si>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</si>
  <si>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</si>
  <si>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</si>
  <si>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</si>
  <si>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</si>
  <si>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</si>
  <si>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</si>
  <si>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</si>
  <si>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</si>
  <si>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</si>
  <si>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</si>
  <si>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</si>
  <si>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</si>
  <si>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</si>
  <si>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</si>
  <si>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</si>
  <si>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</si>
  <si>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</si>
  <si>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</si>
  <si>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</si>
  <si>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</si>
  <si>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</si>
  <si>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</si>
  <si>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</si>
  <si>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</si>
  <si>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</si>
  <si>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</si>
  <si>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</si>
  <si>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</si>
  <si>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</si>
  <si>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</si>
  <si>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</si>
  <si>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</si>
  <si>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</si>
  <si>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</si>
  <si>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</si>
  <si>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</si>
  <si>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</si>
  <si>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</si>
  <si>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</si>
  <si>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</si>
  <si>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</si>
  <si>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</si>
  <si>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</si>
  <si>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</si>
  <si>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</si>
  <si>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</si>
  <si>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</si>
  <si>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</si>
  <si>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</si>
  <si>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</si>
  <si>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</si>
  <si>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</si>
  <si>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</si>
  <si>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</si>
  <si>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</si>
  <si>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</si>
  <si>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</si>
  <si>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</si>
  <si>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</si>
  <si>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</si>
  <si>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</si>
  <si>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</si>
  <si>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</si>
  <si>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</si>
  <si>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</si>
  <si>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</si>
  <si>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</si>
  <si>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</si>
  <si>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</si>
  <si>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</si>
  <si>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</si>
  <si>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</si>
  <si>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</si>
  <si>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</si>
  <si>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</si>
  <si>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</si>
  <si>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</si>
  <si>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</si>
  <si>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</si>
  <si>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</si>
  <si>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</si>
  <si>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</si>
  <si>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</si>
  <si>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</si>
  <si>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</si>
  <si>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</si>
  <si>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</si>
  <si>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</si>
  <si>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</si>
  <si>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</si>
  <si>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</si>
  <si>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</si>
  <si>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</si>
  <si>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</si>
  <si>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</si>
  <si>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</si>
  <si>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</si>
  <si>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</si>
  <si>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</si>
  <si>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</si>
  <si>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</si>
  <si>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</si>
  <si>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</si>
  <si>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</si>
  <si>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</si>
  <si>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</si>
  <si>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</si>
  <si>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</si>
  <si>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</si>
  <si>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</si>
  <si>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</si>
  <si>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</si>
  <si>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</si>
  <si>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</si>
  <si>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</si>
  <si>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</si>
  <si>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</si>
  <si>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</si>
  <si>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</si>
  <si>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</si>
  <si>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</si>
  <si>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</si>
  <si>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</si>
  <si>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</si>
  <si>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</si>
  <si>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</si>
  <si>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</si>
  <si>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</si>
  <si>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</si>
  <si>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</si>
  <si>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</si>
  <si>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</si>
  <si>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</si>
  <si>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</si>
  <si>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</si>
  <si>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</si>
  <si>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</si>
  <si>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</si>
  <si>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</si>
  <si>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</si>
  <si>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</si>
  <si>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</si>
  <si>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</si>
  <si>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</si>
  <si>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</si>
  <si>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</si>
  <si>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</si>
  <si>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</si>
  <si>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</si>
  <si>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</si>
  <si>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</si>
  <si>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</si>
  <si>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</si>
  <si>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</si>
  <si>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</si>
  <si>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</si>
  <si>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</si>
  <si>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</si>
  <si>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</si>
  <si>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</si>
  <si>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</si>
  <si>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</si>
  <si>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</si>
  <si>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</si>
  <si>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</si>
  <si>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</si>
  <si>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</si>
  <si>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</si>
  <si>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</si>
  <si>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</si>
  <si>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</si>
  <si>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</si>
  <si>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</si>
  <si>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</si>
  <si>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</si>
  <si>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</si>
  <si>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</si>
  <si>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</si>
  <si>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</si>
  <si>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</si>
  <si>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</si>
  <si>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</si>
  <si>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</si>
  <si>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</si>
  <si>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</si>
  <si>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</si>
  <si>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</si>
  <si>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</si>
  <si>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</si>
  <si>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</si>
  <si>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</si>
  <si>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</si>
  <si>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</si>
  <si>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</si>
  <si>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</si>
  <si>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</si>
  <si>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</si>
  <si>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</si>
  <si>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</si>
  <si>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</si>
  <si>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</si>
  <si>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</si>
  <si>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</si>
  <si>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</si>
  <si>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</si>
  <si>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</si>
  <si>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</si>
  <si>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</si>
  <si>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</si>
  <si>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</si>
  <si>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</si>
  <si>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</si>
  <si>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</si>
  <si>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</si>
  <si>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</si>
  <si>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</si>
  <si>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</si>
  <si>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</si>
  <si>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</si>
  <si>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</si>
  <si>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</si>
  <si>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</si>
  <si>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</si>
  <si>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</si>
  <si>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</si>
  <si>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</si>
  <si>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</si>
  <si>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</si>
  <si>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</si>
  <si>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</si>
  <si>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</si>
  <si>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</si>
  <si>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</si>
  <si>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</si>
  <si>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</si>
  <si>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</si>
  <si>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</si>
  <si>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</si>
  <si>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</si>
  <si>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</si>
  <si>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</si>
  <si>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</si>
  <si>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</si>
  <si>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</si>
  <si>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</si>
  <si>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</si>
  <si>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</si>
  <si>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</si>
  <si>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</si>
  <si>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</si>
  <si>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</si>
  <si>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</si>
  <si>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</si>
  <si>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</si>
  <si>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</si>
  <si>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</si>
  <si>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</si>
  <si>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</si>
  <si>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</si>
  <si>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</si>
  <si>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</si>
  <si>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</si>
  <si>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</si>
  <si>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</si>
  <si>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</si>
  <si>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</si>
  <si>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</si>
  <si>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</si>
  <si>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</si>
  <si>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</si>
  <si>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</si>
  <si>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</si>
  <si>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</si>
  <si>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</si>
  <si>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</si>
  <si>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</si>
  <si>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</si>
  <si>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</si>
  <si>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</si>
  <si>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</si>
  <si>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</si>
  <si>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</si>
  <si>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</si>
  <si>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</si>
  <si>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</si>
  <si>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</si>
  <si>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</si>
  <si>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</si>
  <si>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</si>
  <si>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</si>
  <si>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</si>
  <si>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</si>
  <si>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</si>
  <si>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</si>
  <si>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</si>
  <si>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</si>
  <si>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</si>
  <si>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</si>
  <si>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</si>
  <si>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</si>
  <si>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</si>
  <si>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</si>
  <si>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</si>
  <si>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</si>
  <si>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</si>
  <si>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</si>
  <si>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</si>
  <si>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</si>
  <si>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</si>
  <si>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</si>
  <si>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</si>
  <si>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</si>
  <si>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</si>
  <si>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</si>
  <si>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</si>
  <si>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</si>
  <si>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</si>
  <si>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</si>
  <si>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</si>
  <si>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</si>
  <si>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</si>
  <si>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</si>
  <si>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</si>
  <si>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</si>
  <si>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</si>
  <si>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</si>
  <si>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</si>
  <si>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</si>
  <si>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</si>
  <si>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</si>
  <si>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</si>
  <si>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</si>
  <si>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Annual support revenue</t>
  </si>
  <si>
    <t>Annual support costs</t>
  </si>
  <si>
    <t>Annual savings</t>
  </si>
  <si>
    <t>2020/21</t>
  </si>
  <si>
    <t>No ANM</t>
  </si>
  <si>
    <t>Continue to provide ANM services to Orkney</t>
  </si>
  <si>
    <t>MWhrs of renewable energy</t>
  </si>
  <si>
    <t>Source</t>
  </si>
  <si>
    <t>Description</t>
  </si>
  <si>
    <t>This is the money paid by generators to Smarter Grid Solutions (SGS) for ANM operational services</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</si>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</sst>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1" xfId="0" applyNumberFormat="1" applyFont="1" applyBorder="1"/>
    <xf numFmtId="0" fontId="35" fillId="0" borderId="0" xfId="0" applyNumberFormat="1" applyFont="1" applyBorder="1"/>
    <xf numFmtId="0" fontId="0" fillId="0" borderId="0" xfId="0" applyFill="1"/>
    <xf numFmtId="170" fontId="0" fillId="0" borderId="0" xfId="0" applyNumberFormat="1" applyBorder="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43" t="s">
        <v>221</v>
      </c>
      <c r="C26" s="143"/>
      <c r="D26" s="143"/>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showGridLines="0" zoomScale="80" zoomScaleNormal="80" workbookViewId="0">
      <pane ySplit="3" topLeftCell="A25"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47" t="s">
        <v>355</v>
      </c>
      <c r="C2" s="148"/>
      <c r="D2" s="148"/>
      <c r="E2" s="148"/>
      <c r="F2" s="149"/>
      <c r="Z2" s="26" t="s">
        <v>78</v>
      </c>
    </row>
    <row r="3" spans="2:26" ht="24.75" customHeight="1" x14ac:dyDescent="0.3">
      <c r="B3" s="150"/>
      <c r="C3" s="151"/>
      <c r="D3" s="151"/>
      <c r="E3" s="151"/>
      <c r="F3" s="152"/>
    </row>
    <row r="4" spans="2:26" ht="18" customHeight="1" x14ac:dyDescent="0.3">
      <c r="B4" s="25" t="s">
        <v>77</v>
      </c>
      <c r="C4" s="27"/>
      <c r="D4" s="27"/>
      <c r="E4" s="27"/>
      <c r="F4" s="27"/>
    </row>
    <row r="5" spans="2:26" ht="24.75" customHeight="1" x14ac:dyDescent="0.3">
      <c r="B5" s="158"/>
      <c r="C5" s="159"/>
      <c r="D5" s="159"/>
      <c r="E5" s="159"/>
      <c r="F5" s="160"/>
    </row>
    <row r="6" spans="2:26" ht="13.5" customHeight="1" x14ac:dyDescent="0.3">
      <c r="B6" s="27"/>
      <c r="C6" s="27"/>
      <c r="D6" s="27"/>
      <c r="E6" s="27"/>
      <c r="F6" s="27"/>
    </row>
    <row r="7" spans="2:26" x14ac:dyDescent="0.3">
      <c r="B7" s="25" t="s">
        <v>47</v>
      </c>
    </row>
    <row r="8" spans="2:26" x14ac:dyDescent="0.3">
      <c r="B8" s="154" t="s">
        <v>336</v>
      </c>
      <c r="C8" s="155"/>
      <c r="D8" s="153" t="s">
        <v>30</v>
      </c>
      <c r="E8" s="153"/>
      <c r="F8" s="153"/>
    </row>
    <row r="9" spans="2:26" ht="22.5" customHeight="1" x14ac:dyDescent="0.3">
      <c r="B9" s="156" t="s">
        <v>340</v>
      </c>
      <c r="C9" s="157"/>
      <c r="D9" s="146" t="s">
        <v>346</v>
      </c>
      <c r="E9" s="146"/>
      <c r="F9" s="146"/>
    </row>
    <row r="10" spans="2:26" ht="22.5" customHeight="1" x14ac:dyDescent="0.3">
      <c r="B10" s="144" t="s">
        <v>223</v>
      </c>
      <c r="C10" s="145"/>
      <c r="D10" s="146" t="s">
        <v>347</v>
      </c>
      <c r="E10" s="146"/>
      <c r="F10" s="146"/>
    </row>
    <row r="11" spans="2:26" ht="22.5" customHeight="1" x14ac:dyDescent="0.3">
      <c r="B11" s="144"/>
      <c r="C11" s="145"/>
      <c r="D11" s="146"/>
      <c r="E11" s="146"/>
      <c r="F11" s="146"/>
    </row>
    <row r="12" spans="2:26" ht="22.5" customHeight="1" x14ac:dyDescent="0.3">
      <c r="B12" s="144"/>
      <c r="C12" s="145"/>
      <c r="D12" s="146"/>
      <c r="E12" s="146"/>
      <c r="F12" s="146"/>
    </row>
    <row r="13" spans="2:26" ht="22.5" customHeight="1" x14ac:dyDescent="0.3">
      <c r="B13" s="144"/>
      <c r="C13" s="145"/>
      <c r="D13" s="146"/>
      <c r="E13" s="146"/>
      <c r="F13" s="146"/>
    </row>
    <row r="14" spans="2:26" ht="22.5" customHeight="1" x14ac:dyDescent="0.3">
      <c r="B14" s="144"/>
      <c r="C14" s="145"/>
      <c r="D14" s="146"/>
      <c r="E14" s="146"/>
      <c r="F14" s="146"/>
    </row>
    <row r="15" spans="2:26" ht="22.5" customHeight="1" x14ac:dyDescent="0.3">
      <c r="B15" s="144"/>
      <c r="C15" s="145"/>
      <c r="D15" s="146"/>
      <c r="E15" s="146"/>
      <c r="F15" s="146"/>
    </row>
    <row r="16" spans="2:26" ht="22.5" customHeight="1" x14ac:dyDescent="0.3">
      <c r="B16" s="144"/>
      <c r="C16" s="145"/>
      <c r="D16" s="146"/>
      <c r="E16" s="146"/>
      <c r="F16" s="146"/>
    </row>
    <row r="17" spans="2:15" ht="22.5" customHeight="1" x14ac:dyDescent="0.3">
      <c r="B17" s="144"/>
      <c r="C17" s="145"/>
      <c r="D17" s="146"/>
      <c r="E17" s="146"/>
      <c r="F17" s="146"/>
    </row>
    <row r="18" spans="2:15" ht="22.5" customHeight="1" x14ac:dyDescent="0.3">
      <c r="B18" s="144"/>
      <c r="C18" s="145"/>
      <c r="D18" s="146"/>
      <c r="E18" s="146"/>
      <c r="F18" s="146"/>
    </row>
    <row r="19" spans="2:15" ht="22.5" customHeight="1" x14ac:dyDescent="0.3">
      <c r="B19" s="144"/>
      <c r="C19" s="145"/>
      <c r="D19" s="146"/>
      <c r="E19" s="146"/>
      <c r="F19" s="146"/>
    </row>
    <row r="20" spans="2:15" ht="22.5" customHeight="1" x14ac:dyDescent="0.3">
      <c r="B20" s="144"/>
      <c r="C20" s="145"/>
      <c r="D20" s="146"/>
      <c r="E20" s="146"/>
      <c r="F20" s="146"/>
    </row>
    <row r="21" spans="2:15" ht="22.5" customHeight="1" x14ac:dyDescent="0.3">
      <c r="B21" s="144"/>
      <c r="C21" s="145"/>
      <c r="D21" s="146"/>
      <c r="E21" s="146"/>
      <c r="F21" s="146"/>
    </row>
    <row r="22" spans="2:15" ht="22.5" customHeight="1" x14ac:dyDescent="0.3">
      <c r="B22" s="144"/>
      <c r="C22" s="145"/>
      <c r="D22" s="146"/>
      <c r="E22" s="146"/>
      <c r="F22" s="146"/>
    </row>
    <row r="23" spans="2:15" ht="22.5" customHeight="1" x14ac:dyDescent="0.3">
      <c r="B23" s="144"/>
      <c r="C23" s="145"/>
      <c r="D23" s="146"/>
      <c r="E23" s="146"/>
      <c r="F23" s="146"/>
    </row>
    <row r="24" spans="2:15" ht="12.75" customHeight="1" x14ac:dyDescent="0.3">
      <c r="B24" s="28"/>
      <c r="C24" s="28"/>
      <c r="D24" s="29"/>
      <c r="E24" s="29"/>
      <c r="F24" s="29"/>
    </row>
    <row r="25" spans="2:15" x14ac:dyDescent="0.3">
      <c r="B25" s="25" t="s">
        <v>48</v>
      </c>
    </row>
    <row r="26" spans="2:15" ht="38.25" customHeight="1" x14ac:dyDescent="0.3">
      <c r="B26" s="162" t="s">
        <v>46</v>
      </c>
      <c r="C26" s="164" t="s">
        <v>27</v>
      </c>
      <c r="D26" s="164" t="s">
        <v>28</v>
      </c>
      <c r="E26" s="164" t="s">
        <v>30</v>
      </c>
      <c r="F26" s="162" t="s">
        <v>339</v>
      </c>
      <c r="G26" s="161" t="s">
        <v>98</v>
      </c>
      <c r="H26" s="161"/>
      <c r="I26" s="161"/>
      <c r="J26" s="161"/>
      <c r="K26" s="161"/>
    </row>
    <row r="27" spans="2:15" ht="36" customHeight="1" x14ac:dyDescent="0.3">
      <c r="B27" s="163"/>
      <c r="C27" s="165"/>
      <c r="D27" s="165"/>
      <c r="E27" s="165"/>
      <c r="F27" s="163"/>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Continue to provide ANM services to Orkney</v>
      </c>
      <c r="D29" s="30" t="s">
        <v>29</v>
      </c>
      <c r="E29" s="31"/>
      <c r="F29" s="30"/>
      <c r="G29" s="65">
        <f>'Orkney ANM CBA'!$C$4</f>
        <v>0.60053012880841894</v>
      </c>
      <c r="H29" s="65">
        <f>'Orkney ANM CBA'!$C$5</f>
        <v>0.55845707255624344</v>
      </c>
      <c r="I29" s="65">
        <f>'Orkney ANM CBA'!$C$6</f>
        <v>0.53059525897734539</v>
      </c>
      <c r="J29" s="65">
        <f>'Orkney ANM CBA'!$C$7</f>
        <v>0.5024667037083036</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6" t="s">
        <v>72</v>
      </c>
      <c r="C13" s="167"/>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68"/>
      <c r="C14" s="169"/>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0"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0"/>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0"/>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0"/>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0"/>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0"/>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0"/>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0"/>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0"/>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0"/>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40"/>
      <c r="D4" s="140"/>
      <c r="E4" s="140"/>
      <c r="F4" s="140"/>
      <c r="G4" s="140"/>
      <c r="H4" s="140"/>
      <c r="I4" s="140"/>
      <c r="J4" s="140"/>
      <c r="K4" s="140"/>
      <c r="L4" s="140"/>
      <c r="M4" s="140"/>
      <c r="N4" s="140"/>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6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1"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2"/>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2"/>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2"/>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2"/>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3"/>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4"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4"/>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4"/>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4"/>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4"/>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4"/>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5"/>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76"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7"/>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7"/>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7"/>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7"/>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7"/>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7"/>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7"/>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7"/>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7"/>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7"/>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8"/>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9"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79"/>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79"/>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9"/>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9"/>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9"/>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9"/>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9"/>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tabSelected="1" zoomScaleNormal="100" zoomScaleSheetLayoutView="75" workbookViewId="0">
      <pane xSplit="2" ySplit="12" topLeftCell="C13" activePane="bottomRight" state="frozen"/>
      <selection activeCell="B73" sqref="B73"/>
      <selection pane="topRight" activeCell="B73" sqref="B73"/>
      <selection pane="bottomLeft" activeCell="B73" sqref="B73"/>
      <selection pane="bottomRight" activeCell="G13" sqref="G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0.60053012880841894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0.55845707255624344</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0.53059525897734539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0.5024667037083036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1" t="s">
        <v>11</v>
      </c>
      <c r="B13" s="61" t="s">
        <v>193</v>
      </c>
      <c r="C13" s="60"/>
      <c r="D13" s="61" t="s">
        <v>38</v>
      </c>
      <c r="E13" s="62">
        <f>-'Workings template'!C6/1000000</f>
        <v>-0.1032</v>
      </c>
      <c r="F13" s="62">
        <f>-'Workings template'!D6/1000000</f>
        <v>-0.11218400000000001</v>
      </c>
      <c r="G13" s="62">
        <f>-'Workings template'!E6/1000000</f>
        <v>-0.1032</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2"/>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2"/>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2"/>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2"/>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3"/>
      <c r="B18" s="123" t="s">
        <v>193</v>
      </c>
      <c r="C18" s="128"/>
      <c r="D18" s="124" t="s">
        <v>38</v>
      </c>
      <c r="E18" s="59">
        <f>SUM(E13:E17)</f>
        <v>-0.1032</v>
      </c>
      <c r="F18" s="59">
        <f t="shared" ref="F18:AW18" si="0">SUM(F13:F17)</f>
        <v>-0.11218400000000001</v>
      </c>
      <c r="G18" s="59">
        <f t="shared" si="0"/>
        <v>-0.1032</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4"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4"/>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4"/>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4"/>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4"/>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4"/>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5"/>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-0.1032</v>
      </c>
      <c r="F26" s="59">
        <f t="shared" ref="F26:BD26" si="2">F18+F25</f>
        <v>-0.11218400000000001</v>
      </c>
      <c r="G26" s="59">
        <f t="shared" si="2"/>
        <v>-0.1032</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-7.2239999999999999E-2</v>
      </c>
      <c r="F28" s="35">
        <f t="shared" ref="F28:AW28" si="3">F26*F27</f>
        <v>-7.8528799999999996E-2</v>
      </c>
      <c r="G28" s="35">
        <f t="shared" si="3"/>
        <v>-7.2239999999999999E-2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-3.0960000000000001E-2</v>
      </c>
      <c r="F29" s="35">
        <f t="shared" ref="F29:AW29" si="4">F26-F28</f>
        <v>-3.365520000000001E-2</v>
      </c>
      <c r="G29" s="35">
        <f t="shared" si="4"/>
        <v>-3.0960000000000001E-2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-1.6053333333333334E-3</v>
      </c>
      <c r="G30" s="35">
        <f>$E$28/'Fixed data'!$C$7</f>
        <v>-1.6053333333333334E-3</v>
      </c>
      <c r="H30" s="35">
        <f>$E$28/'Fixed data'!$C$7</f>
        <v>-1.6053333333333334E-3</v>
      </c>
      <c r="I30" s="35">
        <f>$E$28/'Fixed data'!$C$7</f>
        <v>-1.6053333333333334E-3</v>
      </c>
      <c r="J30" s="35">
        <f>$E$28/'Fixed data'!$C$7</f>
        <v>-1.6053333333333334E-3</v>
      </c>
      <c r="K30" s="35">
        <f>$E$28/'Fixed data'!$C$7</f>
        <v>-1.6053333333333334E-3</v>
      </c>
      <c r="L30" s="35">
        <f>$E$28/'Fixed data'!$C$7</f>
        <v>-1.6053333333333334E-3</v>
      </c>
      <c r="M30" s="35">
        <f>$E$28/'Fixed data'!$C$7</f>
        <v>-1.6053333333333334E-3</v>
      </c>
      <c r="N30" s="35">
        <f>$E$28/'Fixed data'!$C$7</f>
        <v>-1.6053333333333334E-3</v>
      </c>
      <c r="O30" s="35">
        <f>$E$28/'Fixed data'!$C$7</f>
        <v>-1.6053333333333334E-3</v>
      </c>
      <c r="P30" s="35">
        <f>$E$28/'Fixed data'!$C$7</f>
        <v>-1.6053333333333334E-3</v>
      </c>
      <c r="Q30" s="35">
        <f>$E$28/'Fixed data'!$C$7</f>
        <v>-1.6053333333333334E-3</v>
      </c>
      <c r="R30" s="35">
        <f>$E$28/'Fixed data'!$C$7</f>
        <v>-1.6053333333333334E-3</v>
      </c>
      <c r="S30" s="35">
        <f>$E$28/'Fixed data'!$C$7</f>
        <v>-1.6053333333333334E-3</v>
      </c>
      <c r="T30" s="35">
        <f>$E$28/'Fixed data'!$C$7</f>
        <v>-1.6053333333333334E-3</v>
      </c>
      <c r="U30" s="35">
        <f>$E$28/'Fixed data'!$C$7</f>
        <v>-1.6053333333333334E-3</v>
      </c>
      <c r="V30" s="35">
        <f>$E$28/'Fixed data'!$C$7</f>
        <v>-1.6053333333333334E-3</v>
      </c>
      <c r="W30" s="35">
        <f>$E$28/'Fixed data'!$C$7</f>
        <v>-1.6053333333333334E-3</v>
      </c>
      <c r="X30" s="35">
        <f>$E$28/'Fixed data'!$C$7</f>
        <v>-1.6053333333333334E-3</v>
      </c>
      <c r="Y30" s="35">
        <f>$E$28/'Fixed data'!$C$7</f>
        <v>-1.6053333333333334E-3</v>
      </c>
      <c r="Z30" s="35">
        <f>$E$28/'Fixed data'!$C$7</f>
        <v>-1.6053333333333334E-3</v>
      </c>
      <c r="AA30" s="35">
        <f>$E$28/'Fixed data'!$C$7</f>
        <v>-1.6053333333333334E-3</v>
      </c>
      <c r="AB30" s="35">
        <f>$E$28/'Fixed data'!$C$7</f>
        <v>-1.6053333333333334E-3</v>
      </c>
      <c r="AC30" s="35">
        <f>$E$28/'Fixed data'!$C$7</f>
        <v>-1.6053333333333334E-3</v>
      </c>
      <c r="AD30" s="35">
        <f>$E$28/'Fixed data'!$C$7</f>
        <v>-1.6053333333333334E-3</v>
      </c>
      <c r="AE30" s="35">
        <f>$E$28/'Fixed data'!$C$7</f>
        <v>-1.6053333333333334E-3</v>
      </c>
      <c r="AF30" s="35">
        <f>$E$28/'Fixed data'!$C$7</f>
        <v>-1.6053333333333334E-3</v>
      </c>
      <c r="AG30" s="35">
        <f>$E$28/'Fixed data'!$C$7</f>
        <v>-1.6053333333333334E-3</v>
      </c>
      <c r="AH30" s="35">
        <f>$E$28/'Fixed data'!$C$7</f>
        <v>-1.6053333333333334E-3</v>
      </c>
      <c r="AI30" s="35">
        <f>$E$28/'Fixed data'!$C$7</f>
        <v>-1.6053333333333334E-3</v>
      </c>
      <c r="AJ30" s="35">
        <f>$E$28/'Fixed data'!$C$7</f>
        <v>-1.6053333333333334E-3</v>
      </c>
      <c r="AK30" s="35">
        <f>$E$28/'Fixed data'!$C$7</f>
        <v>-1.6053333333333334E-3</v>
      </c>
      <c r="AL30" s="35">
        <f>$E$28/'Fixed data'!$C$7</f>
        <v>-1.6053333333333334E-3</v>
      </c>
      <c r="AM30" s="35">
        <f>$E$28/'Fixed data'!$C$7</f>
        <v>-1.6053333333333334E-3</v>
      </c>
      <c r="AN30" s="35">
        <f>$E$28/'Fixed data'!$C$7</f>
        <v>-1.6053333333333334E-3</v>
      </c>
      <c r="AO30" s="35">
        <f>$E$28/'Fixed data'!$C$7</f>
        <v>-1.6053333333333334E-3</v>
      </c>
      <c r="AP30" s="35">
        <f>$E$28/'Fixed data'!$C$7</f>
        <v>-1.6053333333333334E-3</v>
      </c>
      <c r="AQ30" s="35">
        <f>$E$28/'Fixed data'!$C$7</f>
        <v>-1.6053333333333334E-3</v>
      </c>
      <c r="AR30" s="35">
        <f>$E$28/'Fixed data'!$C$7</f>
        <v>-1.6053333333333334E-3</v>
      </c>
      <c r="AS30" s="35">
        <f>$E$28/'Fixed data'!$C$7</f>
        <v>-1.6053333333333334E-3</v>
      </c>
      <c r="AT30" s="35">
        <f>$E$28/'Fixed data'!$C$7</f>
        <v>-1.6053333333333334E-3</v>
      </c>
      <c r="AU30" s="35">
        <f>$E$28/'Fixed data'!$C$7</f>
        <v>-1.6053333333333334E-3</v>
      </c>
      <c r="AV30" s="35">
        <f>$E$28/'Fixed data'!$C$7</f>
        <v>-1.6053333333333334E-3</v>
      </c>
      <c r="AW30" s="35">
        <f>$E$28/'Fixed data'!$C$7</f>
        <v>-1.6053333333333334E-3</v>
      </c>
      <c r="AX30" s="35">
        <f>$E$28/'Fixed data'!$C$7</f>
        <v>-1.6053333333333334E-3</v>
      </c>
      <c r="AY30" s="35"/>
      <c r="AZ30" s="35"/>
      <c r="BA30" s="35"/>
      <c r="BB30" s="35"/>
      <c r="BC30" s="35"/>
      <c r="BD30" s="35"/>
    </row>
    <row r="31" spans="1:56" ht="16.5" hidden="1" customHeight="1" outlineLevel="1" x14ac:dyDescent="0.35">
      <c r="A31" s="114"/>
      <c r="B31" s="9" t="s">
        <v>2</v>
      </c>
      <c r="C31" s="11" t="s">
        <v>51</v>
      </c>
      <c r="D31" s="9" t="s">
        <v>38</v>
      </c>
      <c r="F31" s="35"/>
      <c r="G31" s="35">
        <f>$F$28/'Fixed data'!$C$7</f>
        <v>-1.7450844444444444E-3</v>
      </c>
      <c r="H31" s="35">
        <f>$F$28/'Fixed data'!$C$7</f>
        <v>-1.7450844444444444E-3</v>
      </c>
      <c r="I31" s="35">
        <f>$F$28/'Fixed data'!$C$7</f>
        <v>-1.7450844444444444E-3</v>
      </c>
      <c r="J31" s="35">
        <f>$F$28/'Fixed data'!$C$7</f>
        <v>-1.7450844444444444E-3</v>
      </c>
      <c r="K31" s="35">
        <f>$F$28/'Fixed data'!$C$7</f>
        <v>-1.7450844444444444E-3</v>
      </c>
      <c r="L31" s="35">
        <f>$F$28/'Fixed data'!$C$7</f>
        <v>-1.7450844444444444E-3</v>
      </c>
      <c r="M31" s="35">
        <f>$F$28/'Fixed data'!$C$7</f>
        <v>-1.7450844444444444E-3</v>
      </c>
      <c r="N31" s="35">
        <f>$F$28/'Fixed data'!$C$7</f>
        <v>-1.7450844444444444E-3</v>
      </c>
      <c r="O31" s="35">
        <f>$F$28/'Fixed data'!$C$7</f>
        <v>-1.7450844444444444E-3</v>
      </c>
      <c r="P31" s="35">
        <f>$F$28/'Fixed data'!$C$7</f>
        <v>-1.7450844444444444E-3</v>
      </c>
      <c r="Q31" s="35">
        <f>$F$28/'Fixed data'!$C$7</f>
        <v>-1.7450844444444444E-3</v>
      </c>
      <c r="R31" s="35">
        <f>$F$28/'Fixed data'!$C$7</f>
        <v>-1.7450844444444444E-3</v>
      </c>
      <c r="S31" s="35">
        <f>$F$28/'Fixed data'!$C$7</f>
        <v>-1.7450844444444444E-3</v>
      </c>
      <c r="T31" s="35">
        <f>$F$28/'Fixed data'!$C$7</f>
        <v>-1.7450844444444444E-3</v>
      </c>
      <c r="U31" s="35">
        <f>$F$28/'Fixed data'!$C$7</f>
        <v>-1.7450844444444444E-3</v>
      </c>
      <c r="V31" s="35">
        <f>$F$28/'Fixed data'!$C$7</f>
        <v>-1.7450844444444444E-3</v>
      </c>
      <c r="W31" s="35">
        <f>$F$28/'Fixed data'!$C$7</f>
        <v>-1.7450844444444444E-3</v>
      </c>
      <c r="X31" s="35">
        <f>$F$28/'Fixed data'!$C$7</f>
        <v>-1.7450844444444444E-3</v>
      </c>
      <c r="Y31" s="35">
        <f>$F$28/'Fixed data'!$C$7</f>
        <v>-1.7450844444444444E-3</v>
      </c>
      <c r="Z31" s="35">
        <f>$F$28/'Fixed data'!$C$7</f>
        <v>-1.7450844444444444E-3</v>
      </c>
      <c r="AA31" s="35">
        <f>$F$28/'Fixed data'!$C$7</f>
        <v>-1.7450844444444444E-3</v>
      </c>
      <c r="AB31" s="35">
        <f>$F$28/'Fixed data'!$C$7</f>
        <v>-1.7450844444444444E-3</v>
      </c>
      <c r="AC31" s="35">
        <f>$F$28/'Fixed data'!$C$7</f>
        <v>-1.7450844444444444E-3</v>
      </c>
      <c r="AD31" s="35">
        <f>$F$28/'Fixed data'!$C$7</f>
        <v>-1.7450844444444444E-3</v>
      </c>
      <c r="AE31" s="35">
        <f>$F$28/'Fixed data'!$C$7</f>
        <v>-1.7450844444444444E-3</v>
      </c>
      <c r="AF31" s="35">
        <f>$F$28/'Fixed data'!$C$7</f>
        <v>-1.7450844444444444E-3</v>
      </c>
      <c r="AG31" s="35">
        <f>$F$28/'Fixed data'!$C$7</f>
        <v>-1.7450844444444444E-3</v>
      </c>
      <c r="AH31" s="35">
        <f>$F$28/'Fixed data'!$C$7</f>
        <v>-1.7450844444444444E-3</v>
      </c>
      <c r="AI31" s="35">
        <f>$F$28/'Fixed data'!$C$7</f>
        <v>-1.7450844444444444E-3</v>
      </c>
      <c r="AJ31" s="35">
        <f>$F$28/'Fixed data'!$C$7</f>
        <v>-1.7450844444444444E-3</v>
      </c>
      <c r="AK31" s="35">
        <f>$F$28/'Fixed data'!$C$7</f>
        <v>-1.7450844444444444E-3</v>
      </c>
      <c r="AL31" s="35">
        <f>$F$28/'Fixed data'!$C$7</f>
        <v>-1.7450844444444444E-3</v>
      </c>
      <c r="AM31" s="35">
        <f>$F$28/'Fixed data'!$C$7</f>
        <v>-1.7450844444444444E-3</v>
      </c>
      <c r="AN31" s="35">
        <f>$F$28/'Fixed data'!$C$7</f>
        <v>-1.7450844444444444E-3</v>
      </c>
      <c r="AO31" s="35">
        <f>$F$28/'Fixed data'!$C$7</f>
        <v>-1.7450844444444444E-3</v>
      </c>
      <c r="AP31" s="35">
        <f>$F$28/'Fixed data'!$C$7</f>
        <v>-1.7450844444444444E-3</v>
      </c>
      <c r="AQ31" s="35">
        <f>$F$28/'Fixed data'!$C$7</f>
        <v>-1.7450844444444444E-3</v>
      </c>
      <c r="AR31" s="35">
        <f>$F$28/'Fixed data'!$C$7</f>
        <v>-1.7450844444444444E-3</v>
      </c>
      <c r="AS31" s="35">
        <f>$F$28/'Fixed data'!$C$7</f>
        <v>-1.7450844444444444E-3</v>
      </c>
      <c r="AT31" s="35">
        <f>$F$28/'Fixed data'!$C$7</f>
        <v>-1.7450844444444444E-3</v>
      </c>
      <c r="AU31" s="35">
        <f>$F$28/'Fixed data'!$C$7</f>
        <v>-1.7450844444444444E-3</v>
      </c>
      <c r="AV31" s="35">
        <f>$F$28/'Fixed data'!$C$7</f>
        <v>-1.7450844444444444E-3</v>
      </c>
      <c r="AW31" s="35">
        <f>$F$28/'Fixed data'!$C$7</f>
        <v>-1.7450844444444444E-3</v>
      </c>
      <c r="AX31" s="35">
        <f>$F$28/'Fixed data'!$C$7</f>
        <v>-1.7450844444444444E-3</v>
      </c>
      <c r="AY31" s="35">
        <f>$F$28/'Fixed data'!$C$7</f>
        <v>-1.7450844444444444E-3</v>
      </c>
      <c r="AZ31" s="35"/>
      <c r="BA31" s="35"/>
      <c r="BB31" s="35"/>
      <c r="BC31" s="35"/>
      <c r="BD31" s="35"/>
    </row>
    <row r="32" spans="1:56" ht="16.5" hidden="1" customHeight="1" outlineLevel="1" x14ac:dyDescent="0.35">
      <c r="A32" s="114"/>
      <c r="B32" s="9" t="s">
        <v>3</v>
      </c>
      <c r="C32" s="11" t="s">
        <v>52</v>
      </c>
      <c r="D32" s="9" t="s">
        <v>38</v>
      </c>
      <c r="F32" s="35"/>
      <c r="G32" s="35"/>
      <c r="H32" s="35">
        <f>$G$28/'Fixed data'!$C$7</f>
        <v>-1.6053333333333334E-3</v>
      </c>
      <c r="I32" s="35">
        <f>$G$28/'Fixed data'!$C$7</f>
        <v>-1.6053333333333334E-3</v>
      </c>
      <c r="J32" s="35">
        <f>$G$28/'Fixed data'!$C$7</f>
        <v>-1.6053333333333334E-3</v>
      </c>
      <c r="K32" s="35">
        <f>$G$28/'Fixed data'!$C$7</f>
        <v>-1.6053333333333334E-3</v>
      </c>
      <c r="L32" s="35">
        <f>$G$28/'Fixed data'!$C$7</f>
        <v>-1.6053333333333334E-3</v>
      </c>
      <c r="M32" s="35">
        <f>$G$28/'Fixed data'!$C$7</f>
        <v>-1.6053333333333334E-3</v>
      </c>
      <c r="N32" s="35">
        <f>$G$28/'Fixed data'!$C$7</f>
        <v>-1.6053333333333334E-3</v>
      </c>
      <c r="O32" s="35">
        <f>$G$28/'Fixed data'!$C$7</f>
        <v>-1.6053333333333334E-3</v>
      </c>
      <c r="P32" s="35">
        <f>$G$28/'Fixed data'!$C$7</f>
        <v>-1.6053333333333334E-3</v>
      </c>
      <c r="Q32" s="35">
        <f>$G$28/'Fixed data'!$C$7</f>
        <v>-1.6053333333333334E-3</v>
      </c>
      <c r="R32" s="35">
        <f>$G$28/'Fixed data'!$C$7</f>
        <v>-1.6053333333333334E-3</v>
      </c>
      <c r="S32" s="35">
        <f>$G$28/'Fixed data'!$C$7</f>
        <v>-1.6053333333333334E-3</v>
      </c>
      <c r="T32" s="35">
        <f>$G$28/'Fixed data'!$C$7</f>
        <v>-1.6053333333333334E-3</v>
      </c>
      <c r="U32" s="35">
        <f>$G$28/'Fixed data'!$C$7</f>
        <v>-1.6053333333333334E-3</v>
      </c>
      <c r="V32" s="35">
        <f>$G$28/'Fixed data'!$C$7</f>
        <v>-1.6053333333333334E-3</v>
      </c>
      <c r="W32" s="35">
        <f>$G$28/'Fixed data'!$C$7</f>
        <v>-1.6053333333333334E-3</v>
      </c>
      <c r="X32" s="35">
        <f>$G$28/'Fixed data'!$C$7</f>
        <v>-1.6053333333333334E-3</v>
      </c>
      <c r="Y32" s="35">
        <f>$G$28/'Fixed data'!$C$7</f>
        <v>-1.6053333333333334E-3</v>
      </c>
      <c r="Z32" s="35">
        <f>$G$28/'Fixed data'!$C$7</f>
        <v>-1.6053333333333334E-3</v>
      </c>
      <c r="AA32" s="35">
        <f>$G$28/'Fixed data'!$C$7</f>
        <v>-1.6053333333333334E-3</v>
      </c>
      <c r="AB32" s="35">
        <f>$G$28/'Fixed data'!$C$7</f>
        <v>-1.6053333333333334E-3</v>
      </c>
      <c r="AC32" s="35">
        <f>$G$28/'Fixed data'!$C$7</f>
        <v>-1.6053333333333334E-3</v>
      </c>
      <c r="AD32" s="35">
        <f>$G$28/'Fixed data'!$C$7</f>
        <v>-1.6053333333333334E-3</v>
      </c>
      <c r="AE32" s="35">
        <f>$G$28/'Fixed data'!$C$7</f>
        <v>-1.6053333333333334E-3</v>
      </c>
      <c r="AF32" s="35">
        <f>$G$28/'Fixed data'!$C$7</f>
        <v>-1.6053333333333334E-3</v>
      </c>
      <c r="AG32" s="35">
        <f>$G$28/'Fixed data'!$C$7</f>
        <v>-1.6053333333333334E-3</v>
      </c>
      <c r="AH32" s="35">
        <f>$G$28/'Fixed data'!$C$7</f>
        <v>-1.6053333333333334E-3</v>
      </c>
      <c r="AI32" s="35">
        <f>$G$28/'Fixed data'!$C$7</f>
        <v>-1.6053333333333334E-3</v>
      </c>
      <c r="AJ32" s="35">
        <f>$G$28/'Fixed data'!$C$7</f>
        <v>-1.6053333333333334E-3</v>
      </c>
      <c r="AK32" s="35">
        <f>$G$28/'Fixed data'!$C$7</f>
        <v>-1.6053333333333334E-3</v>
      </c>
      <c r="AL32" s="35">
        <f>$G$28/'Fixed data'!$C$7</f>
        <v>-1.6053333333333334E-3</v>
      </c>
      <c r="AM32" s="35">
        <f>$G$28/'Fixed data'!$C$7</f>
        <v>-1.6053333333333334E-3</v>
      </c>
      <c r="AN32" s="35">
        <f>$G$28/'Fixed data'!$C$7</f>
        <v>-1.6053333333333334E-3</v>
      </c>
      <c r="AO32" s="35">
        <f>$G$28/'Fixed data'!$C$7</f>
        <v>-1.6053333333333334E-3</v>
      </c>
      <c r="AP32" s="35">
        <f>$G$28/'Fixed data'!$C$7</f>
        <v>-1.6053333333333334E-3</v>
      </c>
      <c r="AQ32" s="35">
        <f>$G$28/'Fixed data'!$C$7</f>
        <v>-1.6053333333333334E-3</v>
      </c>
      <c r="AR32" s="35">
        <f>$G$28/'Fixed data'!$C$7</f>
        <v>-1.6053333333333334E-3</v>
      </c>
      <c r="AS32" s="35">
        <f>$G$28/'Fixed data'!$C$7</f>
        <v>-1.6053333333333334E-3</v>
      </c>
      <c r="AT32" s="35">
        <f>$G$28/'Fixed data'!$C$7</f>
        <v>-1.6053333333333334E-3</v>
      </c>
      <c r="AU32" s="35">
        <f>$G$28/'Fixed data'!$C$7</f>
        <v>-1.6053333333333334E-3</v>
      </c>
      <c r="AV32" s="35">
        <f>$G$28/'Fixed data'!$C$7</f>
        <v>-1.6053333333333334E-3</v>
      </c>
      <c r="AW32" s="35">
        <f>$G$28/'Fixed data'!$C$7</f>
        <v>-1.6053333333333334E-3</v>
      </c>
      <c r="AX32" s="35">
        <f>$G$28/'Fixed data'!$C$7</f>
        <v>-1.6053333333333334E-3</v>
      </c>
      <c r="AY32" s="35">
        <f>$G$28/'Fixed data'!$C$7</f>
        <v>-1.6053333333333334E-3</v>
      </c>
      <c r="AZ32" s="35">
        <f>$G$28/'Fixed data'!$C$7</f>
        <v>-1.6053333333333334E-3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-1.6053333333333334E-3</v>
      </c>
      <c r="G60" s="35">
        <f t="shared" si="5"/>
        <v>-3.3504177777777776E-3</v>
      </c>
      <c r="H60" s="35">
        <f t="shared" si="5"/>
        <v>-4.9557511111111112E-3</v>
      </c>
      <c r="I60" s="35">
        <f t="shared" si="5"/>
        <v>-4.9557511111111112E-3</v>
      </c>
      <c r="J60" s="35">
        <f t="shared" si="5"/>
        <v>-4.9557511111111112E-3</v>
      </c>
      <c r="K60" s="35">
        <f t="shared" si="5"/>
        <v>-4.9557511111111112E-3</v>
      </c>
      <c r="L60" s="35">
        <f t="shared" si="5"/>
        <v>-4.9557511111111112E-3</v>
      </c>
      <c r="M60" s="35">
        <f t="shared" si="5"/>
        <v>-4.9557511111111112E-3</v>
      </c>
      <c r="N60" s="35">
        <f t="shared" si="5"/>
        <v>-4.9557511111111112E-3</v>
      </c>
      <c r="O60" s="35">
        <f t="shared" si="5"/>
        <v>-4.9557511111111112E-3</v>
      </c>
      <c r="P60" s="35">
        <f t="shared" si="5"/>
        <v>-4.9557511111111112E-3</v>
      </c>
      <c r="Q60" s="35">
        <f t="shared" si="5"/>
        <v>-4.9557511111111112E-3</v>
      </c>
      <c r="R60" s="35">
        <f t="shared" si="5"/>
        <v>-4.9557511111111112E-3</v>
      </c>
      <c r="S60" s="35">
        <f t="shared" si="5"/>
        <v>-4.9557511111111112E-3</v>
      </c>
      <c r="T60" s="35">
        <f t="shared" si="5"/>
        <v>-4.9557511111111112E-3</v>
      </c>
      <c r="U60" s="35">
        <f t="shared" si="5"/>
        <v>-4.9557511111111112E-3</v>
      </c>
      <c r="V60" s="35">
        <f t="shared" si="5"/>
        <v>-4.9557511111111112E-3</v>
      </c>
      <c r="W60" s="35">
        <f t="shared" si="5"/>
        <v>-4.9557511111111112E-3</v>
      </c>
      <c r="X60" s="35">
        <f t="shared" si="5"/>
        <v>-4.9557511111111112E-3</v>
      </c>
      <c r="Y60" s="35">
        <f t="shared" si="5"/>
        <v>-4.9557511111111112E-3</v>
      </c>
      <c r="Z60" s="35">
        <f t="shared" si="5"/>
        <v>-4.9557511111111112E-3</v>
      </c>
      <c r="AA60" s="35">
        <f t="shared" si="5"/>
        <v>-4.9557511111111112E-3</v>
      </c>
      <c r="AB60" s="35">
        <f t="shared" si="5"/>
        <v>-4.9557511111111112E-3</v>
      </c>
      <c r="AC60" s="35">
        <f t="shared" si="5"/>
        <v>-4.9557511111111112E-3</v>
      </c>
      <c r="AD60" s="35">
        <f t="shared" si="5"/>
        <v>-4.9557511111111112E-3</v>
      </c>
      <c r="AE60" s="35">
        <f t="shared" si="5"/>
        <v>-4.9557511111111112E-3</v>
      </c>
      <c r="AF60" s="35">
        <f t="shared" si="5"/>
        <v>-4.9557511111111112E-3</v>
      </c>
      <c r="AG60" s="35">
        <f t="shared" si="5"/>
        <v>-4.9557511111111112E-3</v>
      </c>
      <c r="AH60" s="35">
        <f t="shared" si="5"/>
        <v>-4.9557511111111112E-3</v>
      </c>
      <c r="AI60" s="35">
        <f t="shared" si="5"/>
        <v>-4.9557511111111112E-3</v>
      </c>
      <c r="AJ60" s="35">
        <f t="shared" si="5"/>
        <v>-4.9557511111111112E-3</v>
      </c>
      <c r="AK60" s="35">
        <f t="shared" si="5"/>
        <v>-4.9557511111111112E-3</v>
      </c>
      <c r="AL60" s="35">
        <f t="shared" si="5"/>
        <v>-4.9557511111111112E-3</v>
      </c>
      <c r="AM60" s="35">
        <f t="shared" si="5"/>
        <v>-4.9557511111111112E-3</v>
      </c>
      <c r="AN60" s="35">
        <f t="shared" si="5"/>
        <v>-4.9557511111111112E-3</v>
      </c>
      <c r="AO60" s="35">
        <f t="shared" si="5"/>
        <v>-4.9557511111111112E-3</v>
      </c>
      <c r="AP60" s="35">
        <f t="shared" si="5"/>
        <v>-4.9557511111111112E-3</v>
      </c>
      <c r="AQ60" s="35">
        <f t="shared" si="5"/>
        <v>-4.9557511111111112E-3</v>
      </c>
      <c r="AR60" s="35">
        <f t="shared" si="5"/>
        <v>-4.9557511111111112E-3</v>
      </c>
      <c r="AS60" s="35">
        <f t="shared" si="5"/>
        <v>-4.9557511111111112E-3</v>
      </c>
      <c r="AT60" s="35">
        <f t="shared" si="5"/>
        <v>-4.9557511111111112E-3</v>
      </c>
      <c r="AU60" s="35">
        <f t="shared" si="5"/>
        <v>-4.9557511111111112E-3</v>
      </c>
      <c r="AV60" s="35">
        <f t="shared" si="5"/>
        <v>-4.9557511111111112E-3</v>
      </c>
      <c r="AW60" s="35">
        <f t="shared" si="5"/>
        <v>-4.9557511111111112E-3</v>
      </c>
      <c r="AX60" s="35">
        <f t="shared" si="5"/>
        <v>-4.9557511111111112E-3</v>
      </c>
      <c r="AY60" s="35">
        <f t="shared" si="5"/>
        <v>-3.3504177777777776E-3</v>
      </c>
      <c r="AZ60" s="35">
        <f t="shared" si="5"/>
        <v>-1.6053333333333334E-3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-7.2239999999999999E-2</v>
      </c>
      <c r="G61" s="35">
        <f t="shared" ref="G61:BD61" si="6">F62</f>
        <v>-0.14916346666666666</v>
      </c>
      <c r="H61" s="35">
        <f t="shared" si="6"/>
        <v>-0.21805304888888888</v>
      </c>
      <c r="I61" s="35">
        <f t="shared" si="6"/>
        <v>-0.21309729777777778</v>
      </c>
      <c r="J61" s="35">
        <f t="shared" si="6"/>
        <v>-0.20814154666666668</v>
      </c>
      <c r="K61" s="35">
        <f t="shared" si="6"/>
        <v>-0.20318579555555558</v>
      </c>
      <c r="L61" s="35">
        <f t="shared" si="6"/>
        <v>-0.19823004444444448</v>
      </c>
      <c r="M61" s="35">
        <f t="shared" si="6"/>
        <v>-0.19327429333333337</v>
      </c>
      <c r="N61" s="35">
        <f t="shared" si="6"/>
        <v>-0.18831854222222227</v>
      </c>
      <c r="O61" s="35">
        <f t="shared" si="6"/>
        <v>-0.18336279111111117</v>
      </c>
      <c r="P61" s="35">
        <f t="shared" si="6"/>
        <v>-0.17840704000000007</v>
      </c>
      <c r="Q61" s="35">
        <f t="shared" si="6"/>
        <v>-0.17345128888888897</v>
      </c>
      <c r="R61" s="35">
        <f t="shared" si="6"/>
        <v>-0.16849553777777787</v>
      </c>
      <c r="S61" s="35">
        <f t="shared" si="6"/>
        <v>-0.16353978666666677</v>
      </c>
      <c r="T61" s="35">
        <f t="shared" si="6"/>
        <v>-0.15858403555555567</v>
      </c>
      <c r="U61" s="35">
        <f t="shared" si="6"/>
        <v>-0.15362828444444457</v>
      </c>
      <c r="V61" s="35">
        <f t="shared" si="6"/>
        <v>-0.14867253333333347</v>
      </c>
      <c r="W61" s="35">
        <f t="shared" si="6"/>
        <v>-0.14371678222222237</v>
      </c>
      <c r="X61" s="35">
        <f t="shared" si="6"/>
        <v>-0.13876103111111127</v>
      </c>
      <c r="Y61" s="35">
        <f t="shared" si="6"/>
        <v>-0.13380528000000017</v>
      </c>
      <c r="Z61" s="35">
        <f t="shared" si="6"/>
        <v>-0.12884952888888906</v>
      </c>
      <c r="AA61" s="35">
        <f t="shared" si="6"/>
        <v>-0.12389377777777795</v>
      </c>
      <c r="AB61" s="35">
        <f t="shared" si="6"/>
        <v>-0.11893802666666684</v>
      </c>
      <c r="AC61" s="35">
        <f t="shared" si="6"/>
        <v>-0.11398227555555572</v>
      </c>
      <c r="AD61" s="35">
        <f t="shared" si="6"/>
        <v>-0.10902652444444461</v>
      </c>
      <c r="AE61" s="35">
        <f t="shared" si="6"/>
        <v>-0.10407077333333349</v>
      </c>
      <c r="AF61" s="35">
        <f t="shared" si="6"/>
        <v>-9.9115022222222376E-2</v>
      </c>
      <c r="AG61" s="35">
        <f t="shared" si="6"/>
        <v>-9.4159271111111262E-2</v>
      </c>
      <c r="AH61" s="35">
        <f t="shared" si="6"/>
        <v>-8.9203520000000147E-2</v>
      </c>
      <c r="AI61" s="35">
        <f t="shared" si="6"/>
        <v>-8.4247768888889032E-2</v>
      </c>
      <c r="AJ61" s="35">
        <f t="shared" si="6"/>
        <v>-7.9292017777777918E-2</v>
      </c>
      <c r="AK61" s="35">
        <f t="shared" si="6"/>
        <v>-7.4336266666666803E-2</v>
      </c>
      <c r="AL61" s="35">
        <f t="shared" si="6"/>
        <v>-6.9380515555555689E-2</v>
      </c>
      <c r="AM61" s="35">
        <f t="shared" si="6"/>
        <v>-6.4424764444444574E-2</v>
      </c>
      <c r="AN61" s="35">
        <f t="shared" si="6"/>
        <v>-5.9469013333333459E-2</v>
      </c>
      <c r="AO61" s="35">
        <f t="shared" si="6"/>
        <v>-5.4513262222222345E-2</v>
      </c>
      <c r="AP61" s="35">
        <f t="shared" si="6"/>
        <v>-4.955751111111123E-2</v>
      </c>
      <c r="AQ61" s="35">
        <f t="shared" si="6"/>
        <v>-4.4601760000000115E-2</v>
      </c>
      <c r="AR61" s="35">
        <f t="shared" si="6"/>
        <v>-3.9646008888889001E-2</v>
      </c>
      <c r="AS61" s="35">
        <f t="shared" si="6"/>
        <v>-3.4690257777777886E-2</v>
      </c>
      <c r="AT61" s="35">
        <f t="shared" si="6"/>
        <v>-2.9734506666666775E-2</v>
      </c>
      <c r="AU61" s="35">
        <f t="shared" si="6"/>
        <v>-2.4778755555555664E-2</v>
      </c>
      <c r="AV61" s="35">
        <f t="shared" si="6"/>
        <v>-1.9823004444444552E-2</v>
      </c>
      <c r="AW61" s="35">
        <f t="shared" si="6"/>
        <v>-1.4867253333333441E-2</v>
      </c>
      <c r="AX61" s="35">
        <f t="shared" si="6"/>
        <v>-9.9115022222223299E-3</v>
      </c>
      <c r="AY61" s="35">
        <f t="shared" si="6"/>
        <v>-4.9557511111112187E-3</v>
      </c>
      <c r="AZ61" s="35">
        <f t="shared" si="6"/>
        <v>-1.6053333333334412E-3</v>
      </c>
      <c r="BA61" s="35">
        <f t="shared" si="6"/>
        <v>-1.0776969594505914E-16</v>
      </c>
      <c r="BB61" s="35">
        <f t="shared" si="6"/>
        <v>-1.0776969594505914E-16</v>
      </c>
      <c r="BC61" s="35">
        <f t="shared" si="6"/>
        <v>-1.0776969594505914E-16</v>
      </c>
      <c r="BD61" s="35">
        <f t="shared" si="6"/>
        <v>-1.0776969594505914E-16</v>
      </c>
    </row>
    <row r="62" spans="1:56" ht="16.5" hidden="1" customHeight="1" outlineLevel="1" x14ac:dyDescent="0.3">
      <c r="A62" s="114"/>
      <c r="B62" s="9" t="s">
        <v>33</v>
      </c>
      <c r="C62" s="9" t="s">
        <v>66</v>
      </c>
      <c r="D62" s="9" t="s">
        <v>38</v>
      </c>
      <c r="E62" s="35">
        <f t="shared" ref="E62:BD62" si="7">E28-E60+E61</f>
        <v>-7.2239999999999999E-2</v>
      </c>
      <c r="F62" s="35">
        <f t="shared" si="7"/>
        <v>-0.14916346666666666</v>
      </c>
      <c r="G62" s="35">
        <f t="shared" si="7"/>
        <v>-0.21805304888888888</v>
      </c>
      <c r="H62" s="35">
        <f t="shared" si="7"/>
        <v>-0.21309729777777778</v>
      </c>
      <c r="I62" s="35">
        <f t="shared" si="7"/>
        <v>-0.20814154666666668</v>
      </c>
      <c r="J62" s="35">
        <f t="shared" si="7"/>
        <v>-0.20318579555555558</v>
      </c>
      <c r="K62" s="35">
        <f t="shared" si="7"/>
        <v>-0.19823004444444448</v>
      </c>
      <c r="L62" s="35">
        <f t="shared" si="7"/>
        <v>-0.19327429333333337</v>
      </c>
      <c r="M62" s="35">
        <f t="shared" si="7"/>
        <v>-0.18831854222222227</v>
      </c>
      <c r="N62" s="35">
        <f t="shared" si="7"/>
        <v>-0.18336279111111117</v>
      </c>
      <c r="O62" s="35">
        <f t="shared" si="7"/>
        <v>-0.17840704000000007</v>
      </c>
      <c r="P62" s="35">
        <f t="shared" si="7"/>
        <v>-0.17345128888888897</v>
      </c>
      <c r="Q62" s="35">
        <f t="shared" si="7"/>
        <v>-0.16849553777777787</v>
      </c>
      <c r="R62" s="35">
        <f t="shared" si="7"/>
        <v>-0.16353978666666677</v>
      </c>
      <c r="S62" s="35">
        <f t="shared" si="7"/>
        <v>-0.15858403555555567</v>
      </c>
      <c r="T62" s="35">
        <f t="shared" si="7"/>
        <v>-0.15362828444444457</v>
      </c>
      <c r="U62" s="35">
        <f t="shared" si="7"/>
        <v>-0.14867253333333347</v>
      </c>
      <c r="V62" s="35">
        <f t="shared" si="7"/>
        <v>-0.14371678222222237</v>
      </c>
      <c r="W62" s="35">
        <f t="shared" si="7"/>
        <v>-0.13876103111111127</v>
      </c>
      <c r="X62" s="35">
        <f t="shared" si="7"/>
        <v>-0.13380528000000017</v>
      </c>
      <c r="Y62" s="35">
        <f t="shared" si="7"/>
        <v>-0.12884952888888906</v>
      </c>
      <c r="Z62" s="35">
        <f t="shared" si="7"/>
        <v>-0.12389377777777795</v>
      </c>
      <c r="AA62" s="35">
        <f t="shared" si="7"/>
        <v>-0.11893802666666684</v>
      </c>
      <c r="AB62" s="35">
        <f t="shared" si="7"/>
        <v>-0.11398227555555572</v>
      </c>
      <c r="AC62" s="35">
        <f t="shared" si="7"/>
        <v>-0.10902652444444461</v>
      </c>
      <c r="AD62" s="35">
        <f t="shared" si="7"/>
        <v>-0.10407077333333349</v>
      </c>
      <c r="AE62" s="35">
        <f t="shared" si="7"/>
        <v>-9.9115022222222376E-2</v>
      </c>
      <c r="AF62" s="35">
        <f t="shared" si="7"/>
        <v>-9.4159271111111262E-2</v>
      </c>
      <c r="AG62" s="35">
        <f t="shared" si="7"/>
        <v>-8.9203520000000147E-2</v>
      </c>
      <c r="AH62" s="35">
        <f t="shared" si="7"/>
        <v>-8.4247768888889032E-2</v>
      </c>
      <c r="AI62" s="35">
        <f t="shared" si="7"/>
        <v>-7.9292017777777918E-2</v>
      </c>
      <c r="AJ62" s="35">
        <f t="shared" si="7"/>
        <v>-7.4336266666666803E-2</v>
      </c>
      <c r="AK62" s="35">
        <f t="shared" si="7"/>
        <v>-6.9380515555555689E-2</v>
      </c>
      <c r="AL62" s="35">
        <f t="shared" si="7"/>
        <v>-6.4424764444444574E-2</v>
      </c>
      <c r="AM62" s="35">
        <f t="shared" si="7"/>
        <v>-5.9469013333333459E-2</v>
      </c>
      <c r="AN62" s="35">
        <f t="shared" si="7"/>
        <v>-5.4513262222222345E-2</v>
      </c>
      <c r="AO62" s="35">
        <f t="shared" si="7"/>
        <v>-4.955751111111123E-2</v>
      </c>
      <c r="AP62" s="35">
        <f t="shared" si="7"/>
        <v>-4.4601760000000115E-2</v>
      </c>
      <c r="AQ62" s="35">
        <f t="shared" si="7"/>
        <v>-3.9646008888889001E-2</v>
      </c>
      <c r="AR62" s="35">
        <f t="shared" si="7"/>
        <v>-3.4690257777777886E-2</v>
      </c>
      <c r="AS62" s="35">
        <f t="shared" si="7"/>
        <v>-2.9734506666666775E-2</v>
      </c>
      <c r="AT62" s="35">
        <f t="shared" si="7"/>
        <v>-2.4778755555555664E-2</v>
      </c>
      <c r="AU62" s="35">
        <f t="shared" si="7"/>
        <v>-1.9823004444444552E-2</v>
      </c>
      <c r="AV62" s="35">
        <f t="shared" si="7"/>
        <v>-1.4867253333333441E-2</v>
      </c>
      <c r="AW62" s="35">
        <f t="shared" si="7"/>
        <v>-9.9115022222223299E-3</v>
      </c>
      <c r="AX62" s="35">
        <f t="shared" si="7"/>
        <v>-4.9557511111112187E-3</v>
      </c>
      <c r="AY62" s="35">
        <f t="shared" si="7"/>
        <v>-1.6053333333334412E-3</v>
      </c>
      <c r="AZ62" s="35">
        <f t="shared" si="7"/>
        <v>-1.0776969594505914E-16</v>
      </c>
      <c r="BA62" s="35">
        <f t="shared" si="7"/>
        <v>-1.0776969594505914E-16</v>
      </c>
      <c r="BB62" s="35">
        <f t="shared" si="7"/>
        <v>-1.0776969594505914E-16</v>
      </c>
      <c r="BC62" s="35">
        <f t="shared" si="7"/>
        <v>-1.0776969594505914E-16</v>
      </c>
      <c r="BD62" s="35">
        <f t="shared" si="7"/>
        <v>-1.0776969594505914E-16</v>
      </c>
    </row>
    <row r="63" spans="1:56" ht="16.5" collapsed="1" x14ac:dyDescent="0.3">
      <c r="A63" s="114"/>
      <c r="B63" s="9" t="s">
        <v>8</v>
      </c>
      <c r="C63" s="11" t="s">
        <v>65</v>
      </c>
      <c r="D63" s="9" t="s">
        <v>38</v>
      </c>
      <c r="E63" s="35">
        <f>AVERAGE(E61:E62)*'Fixed data'!$C$3</f>
        <v>-1.5170400000000001E-3</v>
      </c>
      <c r="F63" s="35">
        <f>AVERAGE(F61:F62)*'Fixed data'!$C$3</f>
        <v>-4.6494728000000003E-3</v>
      </c>
      <c r="G63" s="35">
        <f>AVERAGE(G61:G62)*'Fixed data'!$C$3</f>
        <v>-7.7115468266666671E-3</v>
      </c>
      <c r="H63" s="35">
        <f>AVERAGE(H61:H62)*'Fixed data'!$C$3</f>
        <v>-9.0541572799999991E-3</v>
      </c>
      <c r="I63" s="35">
        <f>AVERAGE(I61:I62)*'Fixed data'!$C$3</f>
        <v>-8.8460157333333355E-3</v>
      </c>
      <c r="J63" s="35">
        <f>AVERAGE(J61:J62)*'Fixed data'!$C$3</f>
        <v>-8.6378741866666667E-3</v>
      </c>
      <c r="K63" s="35">
        <f>AVERAGE(K61:K62)*'Fixed data'!$C$3</f>
        <v>-8.4297326400000015E-3</v>
      </c>
      <c r="L63" s="35">
        <f>AVERAGE(L61:L62)*'Fixed data'!$C$3</f>
        <v>-8.2215910933333344E-3</v>
      </c>
      <c r="M63" s="35">
        <f>AVERAGE(M61:M62)*'Fixed data'!$C$3</f>
        <v>-8.0134495466666691E-3</v>
      </c>
      <c r="N63" s="35">
        <f>AVERAGE(N61:N62)*'Fixed data'!$C$3</f>
        <v>-7.8053080000000021E-3</v>
      </c>
      <c r="O63" s="35">
        <f>AVERAGE(O61:O62)*'Fixed data'!$C$3</f>
        <v>-7.5971664533333368E-3</v>
      </c>
      <c r="P63" s="35">
        <f>AVERAGE(P61:P62)*'Fixed data'!$C$3</f>
        <v>-7.3890249066666698E-3</v>
      </c>
      <c r="Q63" s="35">
        <f>AVERAGE(Q61:Q62)*'Fixed data'!$C$3</f>
        <v>-7.1808833600000045E-3</v>
      </c>
      <c r="R63" s="35">
        <f>AVERAGE(R61:R62)*'Fixed data'!$C$3</f>
        <v>-6.9727418133333375E-3</v>
      </c>
      <c r="S63" s="35">
        <f>AVERAGE(S61:S62)*'Fixed data'!$C$3</f>
        <v>-6.7646002666666722E-3</v>
      </c>
      <c r="T63" s="35">
        <f>AVERAGE(T61:T62)*'Fixed data'!$C$3</f>
        <v>-6.5564587200000052E-3</v>
      </c>
      <c r="U63" s="35">
        <f>AVERAGE(U61:U62)*'Fixed data'!$C$3</f>
        <v>-6.3483171733333399E-3</v>
      </c>
      <c r="V63" s="35">
        <f>AVERAGE(V61:V62)*'Fixed data'!$C$3</f>
        <v>-6.140175626666672E-3</v>
      </c>
      <c r="W63" s="35">
        <f>AVERAGE(W61:W62)*'Fixed data'!$C$3</f>
        <v>-5.9320340800000076E-3</v>
      </c>
      <c r="X63" s="35">
        <f>AVERAGE(X61:X62)*'Fixed data'!$C$3</f>
        <v>-5.7238925333333397E-3</v>
      </c>
      <c r="Y63" s="35">
        <f>AVERAGE(Y61:Y62)*'Fixed data'!$C$3</f>
        <v>-5.5157509866666744E-3</v>
      </c>
      <c r="Z63" s="35">
        <f>AVERAGE(Z61:Z62)*'Fixed data'!$C$3</f>
        <v>-5.3076094400000074E-3</v>
      </c>
      <c r="AA63" s="35">
        <f>AVERAGE(AA61:AA62)*'Fixed data'!$C$3</f>
        <v>-5.0994678933333412E-3</v>
      </c>
      <c r="AB63" s="35">
        <f>AVERAGE(AB61:AB62)*'Fixed data'!$C$3</f>
        <v>-4.8913263466666733E-3</v>
      </c>
      <c r="AC63" s="35">
        <f>AVERAGE(AC61:AC62)*'Fixed data'!$C$3</f>
        <v>-4.6831848000000072E-3</v>
      </c>
      <c r="AD63" s="35">
        <f>AVERAGE(AD61:AD62)*'Fixed data'!$C$3</f>
        <v>-4.4750432533333401E-3</v>
      </c>
      <c r="AE63" s="35">
        <f>AVERAGE(AE61:AE62)*'Fixed data'!$C$3</f>
        <v>-4.266901706666674E-3</v>
      </c>
      <c r="AF63" s="35">
        <f>AVERAGE(AF61:AF62)*'Fixed data'!$C$3</f>
        <v>-4.0587601600000061E-3</v>
      </c>
      <c r="AG63" s="35">
        <f>AVERAGE(AG61:AG62)*'Fixed data'!$C$3</f>
        <v>-3.8506186133333399E-3</v>
      </c>
      <c r="AH63" s="35">
        <f>AVERAGE(AH61:AH62)*'Fixed data'!$C$3</f>
        <v>-3.6424770666666729E-3</v>
      </c>
      <c r="AI63" s="35">
        <f>AVERAGE(AI61:AI62)*'Fixed data'!$C$3</f>
        <v>-3.4343355200000063E-3</v>
      </c>
      <c r="AJ63" s="35">
        <f>AVERAGE(AJ61:AJ62)*'Fixed data'!$C$3</f>
        <v>-3.2261939733333389E-3</v>
      </c>
      <c r="AK63" s="35">
        <f>AVERAGE(AK61:AK62)*'Fixed data'!$C$3</f>
        <v>-3.0180524266666727E-3</v>
      </c>
      <c r="AL63" s="35">
        <f>AVERAGE(AL61:AL62)*'Fixed data'!$C$3</f>
        <v>-2.8099108800000053E-3</v>
      </c>
      <c r="AM63" s="35">
        <f>AVERAGE(AM61:AM62)*'Fixed data'!$C$3</f>
        <v>-2.6017693333333387E-3</v>
      </c>
      <c r="AN63" s="35">
        <f>AVERAGE(AN61:AN62)*'Fixed data'!$C$3</f>
        <v>-2.3936277866666721E-3</v>
      </c>
      <c r="AO63" s="35">
        <f>AVERAGE(AO61:AO62)*'Fixed data'!$C$3</f>
        <v>-2.1854862400000051E-3</v>
      </c>
      <c r="AP63" s="35">
        <f>AVERAGE(AP61:AP62)*'Fixed data'!$C$3</f>
        <v>-1.9773446933333385E-3</v>
      </c>
      <c r="AQ63" s="35">
        <f>AVERAGE(AQ61:AQ62)*'Fixed data'!$C$3</f>
        <v>-1.7692031466666714E-3</v>
      </c>
      <c r="AR63" s="35">
        <f>AVERAGE(AR61:AR62)*'Fixed data'!$C$3</f>
        <v>-1.5610616000000046E-3</v>
      </c>
      <c r="AS63" s="35">
        <f>AVERAGE(AS61:AS62)*'Fixed data'!$C$3</f>
        <v>-1.3529200533333378E-3</v>
      </c>
      <c r="AT63" s="35">
        <f>AVERAGE(AT61:AT62)*'Fixed data'!$C$3</f>
        <v>-1.1447785066666715E-3</v>
      </c>
      <c r="AU63" s="35">
        <f>AVERAGE(AU61:AU62)*'Fixed data'!$C$3</f>
        <v>-9.3663696000000453E-4</v>
      </c>
      <c r="AV63" s="35">
        <f>AVERAGE(AV61:AV62)*'Fixed data'!$C$3</f>
        <v>-7.2849541333333794E-4</v>
      </c>
      <c r="AW63" s="35">
        <f>AVERAGE(AW61:AW62)*'Fixed data'!$C$3</f>
        <v>-5.2035386666667125E-4</v>
      </c>
      <c r="AX63" s="35">
        <f>AVERAGE(AX61:AX62)*'Fixed data'!$C$3</f>
        <v>-3.1221232000000455E-4</v>
      </c>
      <c r="AY63" s="35">
        <f>AVERAGE(AY61:AY62)*'Fixed data'!$C$3</f>
        <v>-1.3778277333333785E-4</v>
      </c>
      <c r="AZ63" s="35">
        <f>AVERAGE(AZ61:AZ62)*'Fixed data'!$C$3</f>
        <v>-3.3712000000004532E-5</v>
      </c>
      <c r="BA63" s="35">
        <f>AVERAGE(BA61:BA62)*'Fixed data'!$C$3</f>
        <v>-4.5263272296924844E-18</v>
      </c>
      <c r="BB63" s="35">
        <f>AVERAGE(BB61:BB62)*'Fixed data'!$C$3</f>
        <v>-4.5263272296924844E-18</v>
      </c>
      <c r="BC63" s="35">
        <f>AVERAGE(BC61:BC62)*'Fixed data'!$C$3</f>
        <v>-4.5263272296924844E-18</v>
      </c>
      <c r="BD63" s="35">
        <f>AVERAGE(BD61:BD62)*'Fixed data'!$C$3</f>
        <v>-4.5263272296924844E-18</v>
      </c>
    </row>
    <row r="64" spans="1:56" ht="15.75" thickBot="1" x14ac:dyDescent="0.35">
      <c r="A64" s="113"/>
      <c r="B64" s="12" t="s">
        <v>91</v>
      </c>
      <c r="C64" s="12" t="s">
        <v>43</v>
      </c>
      <c r="D64" s="12" t="s">
        <v>38</v>
      </c>
      <c r="E64" s="53">
        <f t="shared" ref="E64:BD64" si="8">E29+E60+E63</f>
        <v>-3.2477039999999999E-2</v>
      </c>
      <c r="F64" s="53">
        <f t="shared" si="8"/>
        <v>-3.9910006133333342E-2</v>
      </c>
      <c r="G64" s="53">
        <f t="shared" si="8"/>
        <v>-4.2021964604444448E-2</v>
      </c>
      <c r="H64" s="53">
        <f t="shared" si="8"/>
        <v>-1.400990839111111E-2</v>
      </c>
      <c r="I64" s="53">
        <f t="shared" si="8"/>
        <v>-1.3801766844444447E-2</v>
      </c>
      <c r="J64" s="53">
        <f t="shared" si="8"/>
        <v>-1.3593625297777778E-2</v>
      </c>
      <c r="K64" s="53">
        <f t="shared" si="8"/>
        <v>-1.3385483751111113E-2</v>
      </c>
      <c r="L64" s="53">
        <f t="shared" si="8"/>
        <v>-1.3177342204444446E-2</v>
      </c>
      <c r="M64" s="53">
        <f t="shared" si="8"/>
        <v>-1.296920065777778E-2</v>
      </c>
      <c r="N64" s="53">
        <f t="shared" si="8"/>
        <v>-1.2761059111111113E-2</v>
      </c>
      <c r="O64" s="53">
        <f t="shared" si="8"/>
        <v>-1.2552917564444448E-2</v>
      </c>
      <c r="P64" s="53">
        <f t="shared" si="8"/>
        <v>-1.2344776017777781E-2</v>
      </c>
      <c r="Q64" s="53">
        <f t="shared" si="8"/>
        <v>-1.2136634471111116E-2</v>
      </c>
      <c r="R64" s="53">
        <f t="shared" si="8"/>
        <v>-1.1928492924444449E-2</v>
      </c>
      <c r="S64" s="53">
        <f t="shared" si="8"/>
        <v>-1.1720351377777783E-2</v>
      </c>
      <c r="T64" s="53">
        <f t="shared" si="8"/>
        <v>-1.1512209831111116E-2</v>
      </c>
      <c r="U64" s="53">
        <f t="shared" si="8"/>
        <v>-1.1304068284444451E-2</v>
      </c>
      <c r="V64" s="53">
        <f t="shared" si="8"/>
        <v>-1.1095926737777782E-2</v>
      </c>
      <c r="W64" s="53">
        <f t="shared" si="8"/>
        <v>-1.0887785191111119E-2</v>
      </c>
      <c r="X64" s="53">
        <f t="shared" si="8"/>
        <v>-1.0679643644444452E-2</v>
      </c>
      <c r="Y64" s="53">
        <f t="shared" si="8"/>
        <v>-1.0471502097777786E-2</v>
      </c>
      <c r="Z64" s="53">
        <f t="shared" si="8"/>
        <v>-1.0263360551111118E-2</v>
      </c>
      <c r="AA64" s="53">
        <f t="shared" si="8"/>
        <v>-1.0055219004444452E-2</v>
      </c>
      <c r="AB64" s="53">
        <f t="shared" si="8"/>
        <v>-9.8470774577777836E-3</v>
      </c>
      <c r="AC64" s="53">
        <f t="shared" si="8"/>
        <v>-9.6389359111111184E-3</v>
      </c>
      <c r="AD64" s="53">
        <f t="shared" si="8"/>
        <v>-9.4307943644444513E-3</v>
      </c>
      <c r="AE64" s="53">
        <f t="shared" si="8"/>
        <v>-9.2226528177777843E-3</v>
      </c>
      <c r="AF64" s="53">
        <f t="shared" si="8"/>
        <v>-9.0145112711111173E-3</v>
      </c>
      <c r="AG64" s="53">
        <f t="shared" si="8"/>
        <v>-8.8063697244444503E-3</v>
      </c>
      <c r="AH64" s="53">
        <f t="shared" si="8"/>
        <v>-8.598228177777785E-3</v>
      </c>
      <c r="AI64" s="53">
        <f t="shared" si="8"/>
        <v>-8.390086631111118E-3</v>
      </c>
      <c r="AJ64" s="53">
        <f t="shared" si="8"/>
        <v>-8.1819450844444509E-3</v>
      </c>
      <c r="AK64" s="53">
        <f t="shared" si="8"/>
        <v>-7.9738035377777839E-3</v>
      </c>
      <c r="AL64" s="53">
        <f t="shared" si="8"/>
        <v>-7.7656619911111169E-3</v>
      </c>
      <c r="AM64" s="53">
        <f t="shared" si="8"/>
        <v>-7.5575204444444499E-3</v>
      </c>
      <c r="AN64" s="53">
        <f t="shared" si="8"/>
        <v>-7.3493788977777828E-3</v>
      </c>
      <c r="AO64" s="53">
        <f t="shared" si="8"/>
        <v>-7.1412373511111158E-3</v>
      </c>
      <c r="AP64" s="53">
        <f t="shared" si="8"/>
        <v>-6.9330958044444497E-3</v>
      </c>
      <c r="AQ64" s="53">
        <f t="shared" si="8"/>
        <v>-6.7249542577777826E-3</v>
      </c>
      <c r="AR64" s="53">
        <f t="shared" si="8"/>
        <v>-6.5168127111111156E-3</v>
      </c>
      <c r="AS64" s="53">
        <f t="shared" si="8"/>
        <v>-6.3086711644444494E-3</v>
      </c>
      <c r="AT64" s="53">
        <f t="shared" si="8"/>
        <v>-6.1005296177777824E-3</v>
      </c>
      <c r="AU64" s="53">
        <f t="shared" si="8"/>
        <v>-5.8923880711111154E-3</v>
      </c>
      <c r="AV64" s="53">
        <f t="shared" si="8"/>
        <v>-5.6842465244444492E-3</v>
      </c>
      <c r="AW64" s="53">
        <f t="shared" si="8"/>
        <v>-5.4761049777777822E-3</v>
      </c>
      <c r="AX64" s="53">
        <f t="shared" si="8"/>
        <v>-5.2679634311111161E-3</v>
      </c>
      <c r="AY64" s="53">
        <f t="shared" si="8"/>
        <v>-3.4882005511111154E-3</v>
      </c>
      <c r="AZ64" s="53">
        <f t="shared" si="8"/>
        <v>-1.6390453333333379E-3</v>
      </c>
      <c r="BA64" s="53">
        <f t="shared" si="8"/>
        <v>-4.5263272296924844E-18</v>
      </c>
      <c r="BB64" s="53">
        <f t="shared" si="8"/>
        <v>-4.5263272296924844E-18</v>
      </c>
      <c r="BC64" s="53">
        <f t="shared" si="8"/>
        <v>-4.5263272296924844E-18</v>
      </c>
      <c r="BD64" s="53">
        <f t="shared" si="8"/>
        <v>-4.5263272296924844E-18</v>
      </c>
    </row>
    <row r="65" spans="1:56" ht="12.75" customHeight="1" x14ac:dyDescent="0.3">
      <c r="A65" s="176"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7"/>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7"/>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7"/>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7"/>
      <c r="B69" s="4" t="s">
        <v>199</v>
      </c>
      <c r="D69" s="9" t="s">
        <v>38</v>
      </c>
      <c r="E69" s="35">
        <f>E90*'Fixed data'!H$5/1000000</f>
        <v>0.26106427825787848</v>
      </c>
      <c r="F69" s="35">
        <f>F90*'Fixed data'!I$5/1000000</f>
        <v>0.24057475274711812</v>
      </c>
      <c r="G69" s="35">
        <f>G90*'Fixed data'!J$5/1000000</f>
        <v>0.38778728330701162</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7"/>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7"/>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7"/>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7"/>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7"/>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7"/>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8"/>
      <c r="B76" s="13" t="s">
        <v>97</v>
      </c>
      <c r="C76" s="13"/>
      <c r="D76" s="13" t="s">
        <v>38</v>
      </c>
      <c r="E76" s="53">
        <f>SUM(E65:E75)</f>
        <v>0.26106427825787848</v>
      </c>
      <c r="F76" s="53">
        <f t="shared" ref="F76:BD76" si="9">SUM(F65:F75)</f>
        <v>0.24057475274711812</v>
      </c>
      <c r="G76" s="53">
        <f t="shared" si="9"/>
        <v>0.38778728330701162</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0.22858723825787847</v>
      </c>
      <c r="F77" s="54">
        <f>IF('Fixed data'!$G$19=FALSE,F64+F76,F64)</f>
        <v>0.20066474661378478</v>
      </c>
      <c r="G77" s="54">
        <f>IF('Fixed data'!$G$19=FALSE,G64+G76,G64)</f>
        <v>0.34576531870256716</v>
      </c>
      <c r="H77" s="54">
        <f>IF('Fixed data'!$G$19=FALSE,H64+H76,H64)</f>
        <v>-1.400990839111111E-2</v>
      </c>
      <c r="I77" s="54">
        <f>IF('Fixed data'!$G$19=FALSE,I64+I76,I64)</f>
        <v>-1.3801766844444447E-2</v>
      </c>
      <c r="J77" s="54">
        <f>IF('Fixed data'!$G$19=FALSE,J64+J76,J64)</f>
        <v>-1.3593625297777778E-2</v>
      </c>
      <c r="K77" s="54">
        <f>IF('Fixed data'!$G$19=FALSE,K64+K76,K64)</f>
        <v>-1.3385483751111113E-2</v>
      </c>
      <c r="L77" s="54">
        <f>IF('Fixed data'!$G$19=FALSE,L64+L76,L64)</f>
        <v>-1.3177342204444446E-2</v>
      </c>
      <c r="M77" s="54">
        <f>IF('Fixed data'!$G$19=FALSE,M64+M76,M64)</f>
        <v>-1.296920065777778E-2</v>
      </c>
      <c r="N77" s="54">
        <f>IF('Fixed data'!$G$19=FALSE,N64+N76,N64)</f>
        <v>-1.2761059111111113E-2</v>
      </c>
      <c r="O77" s="54">
        <f>IF('Fixed data'!$G$19=FALSE,O64+O76,O64)</f>
        <v>-1.2552917564444448E-2</v>
      </c>
      <c r="P77" s="54">
        <f>IF('Fixed data'!$G$19=FALSE,P64+P76,P64)</f>
        <v>-1.2344776017777781E-2</v>
      </c>
      <c r="Q77" s="54">
        <f>IF('Fixed data'!$G$19=FALSE,Q64+Q76,Q64)</f>
        <v>-1.2136634471111116E-2</v>
      </c>
      <c r="R77" s="54">
        <f>IF('Fixed data'!$G$19=FALSE,R64+R76,R64)</f>
        <v>-1.1928492924444449E-2</v>
      </c>
      <c r="S77" s="54">
        <f>IF('Fixed data'!$G$19=FALSE,S64+S76,S64)</f>
        <v>-1.1720351377777783E-2</v>
      </c>
      <c r="T77" s="54">
        <f>IF('Fixed data'!$G$19=FALSE,T64+T76,T64)</f>
        <v>-1.1512209831111116E-2</v>
      </c>
      <c r="U77" s="54">
        <f>IF('Fixed data'!$G$19=FALSE,U64+U76,U64)</f>
        <v>-1.1304068284444451E-2</v>
      </c>
      <c r="V77" s="54">
        <f>IF('Fixed data'!$G$19=FALSE,V64+V76,V64)</f>
        <v>-1.1095926737777782E-2</v>
      </c>
      <c r="W77" s="54">
        <f>IF('Fixed data'!$G$19=FALSE,W64+W76,W64)</f>
        <v>-1.0887785191111119E-2</v>
      </c>
      <c r="X77" s="54">
        <f>IF('Fixed data'!$G$19=FALSE,X64+X76,X64)</f>
        <v>-1.0679643644444452E-2</v>
      </c>
      <c r="Y77" s="54">
        <f>IF('Fixed data'!$G$19=FALSE,Y64+Y76,Y64)</f>
        <v>-1.0471502097777786E-2</v>
      </c>
      <c r="Z77" s="54">
        <f>IF('Fixed data'!$G$19=FALSE,Z64+Z76,Z64)</f>
        <v>-1.0263360551111118E-2</v>
      </c>
      <c r="AA77" s="54">
        <f>IF('Fixed data'!$G$19=FALSE,AA64+AA76,AA64)</f>
        <v>-1.0055219004444452E-2</v>
      </c>
      <c r="AB77" s="54">
        <f>IF('Fixed data'!$G$19=FALSE,AB64+AB76,AB64)</f>
        <v>-9.8470774577777836E-3</v>
      </c>
      <c r="AC77" s="54">
        <f>IF('Fixed data'!$G$19=FALSE,AC64+AC76,AC64)</f>
        <v>-9.6389359111111184E-3</v>
      </c>
      <c r="AD77" s="54">
        <f>IF('Fixed data'!$G$19=FALSE,AD64+AD76,AD64)</f>
        <v>-9.4307943644444513E-3</v>
      </c>
      <c r="AE77" s="54">
        <f>IF('Fixed data'!$G$19=FALSE,AE64+AE76,AE64)</f>
        <v>-9.2226528177777843E-3</v>
      </c>
      <c r="AF77" s="54">
        <f>IF('Fixed data'!$G$19=FALSE,AF64+AF76,AF64)</f>
        <v>-9.0145112711111173E-3</v>
      </c>
      <c r="AG77" s="54">
        <f>IF('Fixed data'!$G$19=FALSE,AG64+AG76,AG64)</f>
        <v>-8.8063697244444503E-3</v>
      </c>
      <c r="AH77" s="54">
        <f>IF('Fixed data'!$G$19=FALSE,AH64+AH76,AH64)</f>
        <v>-8.598228177777785E-3</v>
      </c>
      <c r="AI77" s="54">
        <f>IF('Fixed data'!$G$19=FALSE,AI64+AI76,AI64)</f>
        <v>-8.390086631111118E-3</v>
      </c>
      <c r="AJ77" s="54">
        <f>IF('Fixed data'!$G$19=FALSE,AJ64+AJ76,AJ64)</f>
        <v>-8.1819450844444509E-3</v>
      </c>
      <c r="AK77" s="54">
        <f>IF('Fixed data'!$G$19=FALSE,AK64+AK76,AK64)</f>
        <v>-7.9738035377777839E-3</v>
      </c>
      <c r="AL77" s="54">
        <f>IF('Fixed data'!$G$19=FALSE,AL64+AL76,AL64)</f>
        <v>-7.7656619911111169E-3</v>
      </c>
      <c r="AM77" s="54">
        <f>IF('Fixed data'!$G$19=FALSE,AM64+AM76,AM64)</f>
        <v>-7.5575204444444499E-3</v>
      </c>
      <c r="AN77" s="54">
        <f>IF('Fixed data'!$G$19=FALSE,AN64+AN76,AN64)</f>
        <v>-7.3493788977777828E-3</v>
      </c>
      <c r="AO77" s="54">
        <f>IF('Fixed data'!$G$19=FALSE,AO64+AO76,AO64)</f>
        <v>-7.1412373511111158E-3</v>
      </c>
      <c r="AP77" s="54">
        <f>IF('Fixed data'!$G$19=FALSE,AP64+AP76,AP64)</f>
        <v>-6.9330958044444497E-3</v>
      </c>
      <c r="AQ77" s="54">
        <f>IF('Fixed data'!$G$19=FALSE,AQ64+AQ76,AQ64)</f>
        <v>-6.7249542577777826E-3</v>
      </c>
      <c r="AR77" s="54">
        <f>IF('Fixed data'!$G$19=FALSE,AR64+AR76,AR64)</f>
        <v>-6.5168127111111156E-3</v>
      </c>
      <c r="AS77" s="54">
        <f>IF('Fixed data'!$G$19=FALSE,AS64+AS76,AS64)</f>
        <v>-6.3086711644444494E-3</v>
      </c>
      <c r="AT77" s="54">
        <f>IF('Fixed data'!$G$19=FALSE,AT64+AT76,AT64)</f>
        <v>-6.1005296177777824E-3</v>
      </c>
      <c r="AU77" s="54">
        <f>IF('Fixed data'!$G$19=FALSE,AU64+AU76,AU64)</f>
        <v>-5.8923880711111154E-3</v>
      </c>
      <c r="AV77" s="54">
        <f>IF('Fixed data'!$G$19=FALSE,AV64+AV76,AV64)</f>
        <v>-5.6842465244444492E-3</v>
      </c>
      <c r="AW77" s="54">
        <f>IF('Fixed data'!$G$19=FALSE,AW64+AW76,AW64)</f>
        <v>-5.4761049777777822E-3</v>
      </c>
      <c r="AX77" s="54">
        <f>IF('Fixed data'!$G$19=FALSE,AX64+AX76,AX64)</f>
        <v>-5.2679634311111161E-3</v>
      </c>
      <c r="AY77" s="54">
        <f>IF('Fixed data'!$G$19=FALSE,AY64+AY76,AY64)</f>
        <v>-3.4882005511111154E-3</v>
      </c>
      <c r="AZ77" s="54">
        <f>IF('Fixed data'!$G$19=FALSE,AZ64+AZ76,AZ64)</f>
        <v>-1.6390453333333379E-3</v>
      </c>
      <c r="BA77" s="54">
        <f>IF('Fixed data'!$G$19=FALSE,BA64+BA76,BA64)</f>
        <v>-4.5263272296924844E-18</v>
      </c>
      <c r="BB77" s="54">
        <f>IF('Fixed data'!$G$19=FALSE,BB64+BB76,BB64)</f>
        <v>-4.5263272296924844E-18</v>
      </c>
      <c r="BC77" s="54">
        <f>IF('Fixed data'!$G$19=FALSE,BC64+BC76,BC64)</f>
        <v>-4.5263272296924844E-18</v>
      </c>
      <c r="BD77" s="54">
        <f>IF('Fixed data'!$G$19=FALSE,BD64+BD76,BD64)</f>
        <v>-4.5263272296924844E-18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0.22085723503176666</v>
      </c>
      <c r="F80" s="55">
        <f t="shared" ref="F80:BD80" si="10">F77*F78</f>
        <v>0.18732268815028102</v>
      </c>
      <c r="G80" s="55">
        <f t="shared" si="10"/>
        <v>0.3118605070767595</v>
      </c>
      <c r="H80" s="55">
        <f t="shared" si="10"/>
        <v>-1.2208825778202788E-2</v>
      </c>
      <c r="I80" s="55">
        <f t="shared" si="10"/>
        <v>-1.1620717338259871E-2</v>
      </c>
      <c r="J80" s="55">
        <f t="shared" si="10"/>
        <v>-1.105842293822039E-2</v>
      </c>
      <c r="K80" s="55">
        <f t="shared" si="10"/>
        <v>-1.0520869232753475E-2</v>
      </c>
      <c r="L80" s="55">
        <f t="shared" si="10"/>
        <v>-1.0007025950271234E-2</v>
      </c>
      <c r="M80" s="55">
        <f t="shared" si="10"/>
        <v>-9.5159042071534736E-3</v>
      </c>
      <c r="N80" s="55">
        <f t="shared" si="10"/>
        <v>-9.0465548867291693E-3</v>
      </c>
      <c r="O80" s="55">
        <f t="shared" si="10"/>
        <v>-8.5980670805628229E-3</v>
      </c>
      <c r="P80" s="55">
        <f t="shared" si="10"/>
        <v>-8.1695665896855188E-3</v>
      </c>
      <c r="Q80" s="55">
        <f t="shared" si="10"/>
        <v>-7.7602144834989896E-3</v>
      </c>
      <c r="R80" s="55">
        <f t="shared" si="10"/>
        <v>-7.3692057141659184E-3</v>
      </c>
      <c r="S80" s="55">
        <f t="shared" si="10"/>
        <v>-6.9957677843818667E-3</v>
      </c>
      <c r="T80" s="55">
        <f t="shared" si="10"/>
        <v>-6.6391594665028758E-3</v>
      </c>
      <c r="U80" s="55">
        <f t="shared" si="10"/>
        <v>-6.2986695710789868E-3</v>
      </c>
      <c r="V80" s="55">
        <f t="shared" si="10"/>
        <v>-5.9736157629168701E-3</v>
      </c>
      <c r="W80" s="55">
        <f t="shared" si="10"/>
        <v>-5.6633434228653533E-3</v>
      </c>
      <c r="X80" s="55">
        <f t="shared" si="10"/>
        <v>-5.367224553585296E-3</v>
      </c>
      <c r="Y80" s="55">
        <f t="shared" si="10"/>
        <v>-5.0846567276307143E-3</v>
      </c>
      <c r="Z80" s="55">
        <f t="shared" si="10"/>
        <v>-4.8150620762307432E-3</v>
      </c>
      <c r="AA80" s="55">
        <f t="shared" si="10"/>
        <v>-4.5578863172227382E-3</v>
      </c>
      <c r="AB80" s="55">
        <f t="shared" si="10"/>
        <v>-4.3125978206448911E-3</v>
      </c>
      <c r="AC80" s="55">
        <f t="shared" si="10"/>
        <v>-4.0786867105530467E-3</v>
      </c>
      <c r="AD80" s="55">
        <f t="shared" si="10"/>
        <v>-3.8556640016802392E-3</v>
      </c>
      <c r="AE80" s="55">
        <f t="shared" si="10"/>
        <v>-3.6430607696096044E-3</v>
      </c>
      <c r="AF80" s="55">
        <f t="shared" si="10"/>
        <v>-3.4404273531813035E-3</v>
      </c>
      <c r="AG80" s="55">
        <f t="shared" si="10"/>
        <v>-3.24733258790235E-3</v>
      </c>
      <c r="AH80" s="55">
        <f t="shared" si="10"/>
        <v>-3.0633630691745996E-3</v>
      </c>
      <c r="AI80" s="55">
        <f t="shared" si="10"/>
        <v>-3.3559267992322342E-3</v>
      </c>
      <c r="AJ80" s="55">
        <f t="shared" si="10"/>
        <v>-3.1773522875646835E-3</v>
      </c>
      <c r="AK80" s="55">
        <f t="shared" si="10"/>
        <v>-3.0063332200499699E-3</v>
      </c>
      <c r="AL80" s="55">
        <f t="shared" si="10"/>
        <v>-2.8425809649714915E-3</v>
      </c>
      <c r="AM80" s="55">
        <f t="shared" si="10"/>
        <v>-2.6858172945530222E-3</v>
      </c>
      <c r="AN80" s="55">
        <f t="shared" si="10"/>
        <v>-2.535774023760708E-3</v>
      </c>
      <c r="AO80" s="55">
        <f t="shared" si="10"/>
        <v>-2.3921926613196687E-3</v>
      </c>
      <c r="AP80" s="55">
        <f t="shared" si="10"/>
        <v>-2.2548240725401166E-3</v>
      </c>
      <c r="AQ80" s="55">
        <f t="shared" si="10"/>
        <v>-2.1234281535610993E-3</v>
      </c>
      <c r="AR80" s="55">
        <f t="shared" si="10"/>
        <v>-1.9977735166328107E-3</v>
      </c>
      <c r="AS80" s="55">
        <f t="shared" si="10"/>
        <v>-1.8776371860707802E-3</v>
      </c>
      <c r="AT80" s="55">
        <f t="shared" si="10"/>
        <v>-1.7628043045272844E-3</v>
      </c>
      <c r="AU80" s="55">
        <f t="shared" si="10"/>
        <v>-1.6530678492368989E-3</v>
      </c>
      <c r="AV80" s="55">
        <f t="shared" si="10"/>
        <v>-1.5482283579043527E-3</v>
      </c>
      <c r="AW80" s="55">
        <f t="shared" si="10"/>
        <v>-1.4480936639137214E-3</v>
      </c>
      <c r="AX80" s="55">
        <f t="shared" si="10"/>
        <v>-1.3524786405485095E-3</v>
      </c>
      <c r="AY80" s="55">
        <f t="shared" si="10"/>
        <v>-8.6946456136350703E-4</v>
      </c>
      <c r="AZ80" s="55">
        <f t="shared" si="10"/>
        <v>-3.9664700536763979E-4</v>
      </c>
      <c r="BA80" s="55">
        <f t="shared" si="10"/>
        <v>-1.0634619051341396E-18</v>
      </c>
      <c r="BB80" s="55">
        <f t="shared" si="10"/>
        <v>-1.0324872865379996E-18</v>
      </c>
      <c r="BC80" s="55">
        <f t="shared" si="10"/>
        <v>-1.0024148412990288E-18</v>
      </c>
      <c r="BD80" s="55">
        <f t="shared" si="10"/>
        <v>-9.7321829252332898E-19</v>
      </c>
    </row>
    <row r="81" spans="1:56" x14ac:dyDescent="0.3">
      <c r="A81" s="75"/>
      <c r="B81" s="15" t="s">
        <v>18</v>
      </c>
      <c r="C81" s="15"/>
      <c r="D81" s="14" t="s">
        <v>38</v>
      </c>
      <c r="E81" s="56">
        <f>+E80</f>
        <v>0.22085723503176666</v>
      </c>
      <c r="F81" s="56">
        <f t="shared" ref="F81:BD81" si="11">+E81+F80</f>
        <v>0.40817992318204765</v>
      </c>
      <c r="G81" s="56">
        <f t="shared" si="11"/>
        <v>0.72004043025880715</v>
      </c>
      <c r="H81" s="56">
        <f t="shared" si="11"/>
        <v>0.70783160448060434</v>
      </c>
      <c r="I81" s="56">
        <f t="shared" si="11"/>
        <v>0.69621088714234447</v>
      </c>
      <c r="J81" s="56">
        <f t="shared" si="11"/>
        <v>0.68515246420412412</v>
      </c>
      <c r="K81" s="56">
        <f t="shared" si="11"/>
        <v>0.6746315949713706</v>
      </c>
      <c r="L81" s="56">
        <f t="shared" si="11"/>
        <v>0.66462456902109934</v>
      </c>
      <c r="M81" s="56">
        <f t="shared" si="11"/>
        <v>0.65510866481394592</v>
      </c>
      <c r="N81" s="56">
        <f t="shared" si="11"/>
        <v>0.6460621099272168</v>
      </c>
      <c r="O81" s="56">
        <f t="shared" si="11"/>
        <v>0.63746404284665392</v>
      </c>
      <c r="P81" s="56">
        <f t="shared" si="11"/>
        <v>0.62929447625696844</v>
      </c>
      <c r="Q81" s="56">
        <f t="shared" si="11"/>
        <v>0.62153426177346949</v>
      </c>
      <c r="R81" s="56">
        <f t="shared" si="11"/>
        <v>0.6141650560593036</v>
      </c>
      <c r="S81" s="56">
        <f t="shared" si="11"/>
        <v>0.60716928827492178</v>
      </c>
      <c r="T81" s="56">
        <f t="shared" si="11"/>
        <v>0.60053012880841894</v>
      </c>
      <c r="U81" s="56">
        <f t="shared" si="11"/>
        <v>0.59423145923734</v>
      </c>
      <c r="V81" s="56">
        <f t="shared" si="11"/>
        <v>0.58825784347442311</v>
      </c>
      <c r="W81" s="56">
        <f t="shared" si="11"/>
        <v>0.58259450005155777</v>
      </c>
      <c r="X81" s="56">
        <f t="shared" si="11"/>
        <v>0.57722727549797248</v>
      </c>
      <c r="Y81" s="56">
        <f t="shared" si="11"/>
        <v>0.57214261877034178</v>
      </c>
      <c r="Z81" s="56">
        <f t="shared" si="11"/>
        <v>0.56732755669411106</v>
      </c>
      <c r="AA81" s="56">
        <f t="shared" si="11"/>
        <v>0.5627696703768883</v>
      </c>
      <c r="AB81" s="56">
        <f t="shared" si="11"/>
        <v>0.55845707255624344</v>
      </c>
      <c r="AC81" s="56">
        <f t="shared" si="11"/>
        <v>0.55437838584569044</v>
      </c>
      <c r="AD81" s="56">
        <f t="shared" si="11"/>
        <v>0.55052272184401019</v>
      </c>
      <c r="AE81" s="56">
        <f t="shared" si="11"/>
        <v>0.54687966107440056</v>
      </c>
      <c r="AF81" s="56">
        <f t="shared" si="11"/>
        <v>0.54343923372121927</v>
      </c>
      <c r="AG81" s="56">
        <f t="shared" si="11"/>
        <v>0.54019190113331694</v>
      </c>
      <c r="AH81" s="56">
        <f t="shared" si="11"/>
        <v>0.53712853806414229</v>
      </c>
      <c r="AI81" s="56">
        <f t="shared" si="11"/>
        <v>0.53377261126491005</v>
      </c>
      <c r="AJ81" s="56">
        <f t="shared" si="11"/>
        <v>0.53059525897734539</v>
      </c>
      <c r="AK81" s="56">
        <f t="shared" si="11"/>
        <v>0.52758892575729543</v>
      </c>
      <c r="AL81" s="56">
        <f t="shared" si="11"/>
        <v>0.52474634479232396</v>
      </c>
      <c r="AM81" s="56">
        <f t="shared" si="11"/>
        <v>0.52206052749777099</v>
      </c>
      <c r="AN81" s="56">
        <f t="shared" si="11"/>
        <v>0.51952475347401028</v>
      </c>
      <c r="AO81" s="56">
        <f t="shared" si="11"/>
        <v>0.51713256081269066</v>
      </c>
      <c r="AP81" s="56">
        <f t="shared" si="11"/>
        <v>0.51487773674015058</v>
      </c>
      <c r="AQ81" s="56">
        <f t="shared" si="11"/>
        <v>0.51275430858658944</v>
      </c>
      <c r="AR81" s="56">
        <f t="shared" si="11"/>
        <v>0.51075653506995666</v>
      </c>
      <c r="AS81" s="56">
        <f t="shared" si="11"/>
        <v>0.50887889788388585</v>
      </c>
      <c r="AT81" s="56">
        <f t="shared" si="11"/>
        <v>0.50711609357935861</v>
      </c>
      <c r="AU81" s="56">
        <f t="shared" si="11"/>
        <v>0.5054630257301217</v>
      </c>
      <c r="AV81" s="56">
        <f t="shared" si="11"/>
        <v>0.50391479737221734</v>
      </c>
      <c r="AW81" s="56">
        <f t="shared" si="11"/>
        <v>0.5024667037083036</v>
      </c>
      <c r="AX81" s="56">
        <f t="shared" si="11"/>
        <v>0.50111422506775505</v>
      </c>
      <c r="AY81" s="56">
        <f t="shared" si="11"/>
        <v>0.50024476050639155</v>
      </c>
      <c r="AZ81" s="56">
        <f t="shared" si="11"/>
        <v>0.49984811350102393</v>
      </c>
      <c r="BA81" s="56">
        <f t="shared" si="11"/>
        <v>0.49984811350102393</v>
      </c>
      <c r="BB81" s="56">
        <f t="shared" si="11"/>
        <v>0.49984811350102393</v>
      </c>
      <c r="BC81" s="56">
        <f t="shared" si="11"/>
        <v>0.49984811350102393</v>
      </c>
      <c r="BD81" s="56">
        <f t="shared" si="11"/>
        <v>0.49984811350102393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9"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79"/>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79"/>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9"/>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9"/>
      <c r="B90" s="4" t="s">
        <v>326</v>
      </c>
      <c r="D90" s="4" t="s">
        <v>86</v>
      </c>
      <c r="E90" s="38">
        <f>'Workings template'!C8*'Fixed data'!H12</f>
        <v>35746.327194360005</v>
      </c>
      <c r="F90" s="38">
        <f>'Workings template'!D8*'Fixed data'!I12</f>
        <v>31363.344665835008</v>
      </c>
      <c r="G90" s="38">
        <f>'Workings template'!E8*'Fixed data'!J12</f>
        <v>47541.981957120013</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9"/>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9"/>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9"/>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C6" sqref="C6"/>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4" ht="15.75" customHeight="1" x14ac:dyDescent="0.3">
      <c r="A1" s="1" t="s">
        <v>299</v>
      </c>
    </row>
    <row r="2" spans="1:14" x14ac:dyDescent="0.25">
      <c r="A2" t="s">
        <v>75</v>
      </c>
    </row>
    <row r="4" spans="1:14" x14ac:dyDescent="0.25">
      <c r="C4" s="139" t="s">
        <v>253</v>
      </c>
      <c r="D4" s="139" t="s">
        <v>254</v>
      </c>
      <c r="E4" s="139" t="s">
        <v>255</v>
      </c>
      <c r="F4" s="139" t="s">
        <v>256</v>
      </c>
      <c r="G4" s="139" t="s">
        <v>257</v>
      </c>
      <c r="H4" s="139" t="s">
        <v>345</v>
      </c>
      <c r="I4" s="139" t="s">
        <v>259</v>
      </c>
      <c r="J4" s="139" t="s">
        <v>260</v>
      </c>
      <c r="K4" s="140"/>
      <c r="L4" s="140"/>
      <c r="M4" s="140"/>
      <c r="N4" s="140"/>
    </row>
    <row r="5" spans="1:14" x14ac:dyDescent="0.25">
      <c r="B5" t="s">
        <v>342</v>
      </c>
      <c r="C5" s="142">
        <v>91200</v>
      </c>
      <c r="D5" s="142">
        <v>105200</v>
      </c>
      <c r="E5" s="142">
        <v>99600</v>
      </c>
    </row>
    <row r="6" spans="1:14" x14ac:dyDescent="0.25">
      <c r="B6" t="s">
        <v>343</v>
      </c>
      <c r="C6">
        <v>103200</v>
      </c>
      <c r="D6">
        <v>112184</v>
      </c>
      <c r="E6" s="141">
        <v>103200</v>
      </c>
    </row>
    <row r="7" spans="1:14" x14ac:dyDescent="0.25">
      <c r="B7" t="s">
        <v>344</v>
      </c>
      <c r="C7">
        <f>C5-C6</f>
        <v>-12000</v>
      </c>
      <c r="D7">
        <f>D5-D6</f>
        <v>-6984</v>
      </c>
      <c r="E7">
        <f>E5-E6</f>
        <v>-3600</v>
      </c>
    </row>
    <row r="8" spans="1:14" x14ac:dyDescent="0.25">
      <c r="B8" t="s">
        <v>348</v>
      </c>
      <c r="C8">
        <v>71087.88</v>
      </c>
      <c r="D8">
        <v>64222.89</v>
      </c>
      <c r="E8">
        <v>100330.02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C6" sqref="C6"/>
    </sheetView>
  </sheetViews>
  <sheetFormatPr defaultRowHeight="15" x14ac:dyDescent="0.25"/>
  <cols>
    <col min="2" max="2" width="28.7109375" customWidth="1"/>
    <col min="3" max="3" width="33.85546875" bestFit="1" customWidth="1"/>
  </cols>
  <sheetData>
    <row r="1" spans="2:4" x14ac:dyDescent="0.25">
      <c r="C1" t="s">
        <v>349</v>
      </c>
      <c r="D1" t="s">
        <v>350</v>
      </c>
    </row>
    <row r="2" spans="2:4" x14ac:dyDescent="0.25">
      <c r="B2" t="s">
        <v>342</v>
      </c>
      <c r="C2" t="s">
        <v>352</v>
      </c>
      <c r="D2" t="s">
        <v>351</v>
      </c>
    </row>
    <row r="3" spans="2:4" x14ac:dyDescent="0.25">
      <c r="B3" t="s">
        <v>343</v>
      </c>
      <c r="C3" t="s">
        <v>352</v>
      </c>
      <c r="D3" t="s">
        <v>353</v>
      </c>
    </row>
    <row r="4" spans="2:4" x14ac:dyDescent="0.25">
      <c r="B4" t="s">
        <v>348</v>
      </c>
      <c r="C4" t="s">
        <v>352</v>
      </c>
      <c r="D4" t="s">
        <v>354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9107C5-B401-4A16-BB12-3D243B9D13F0}">
  <ds:schemaRefs>
    <ds:schemaRef ds:uri="eecedeb9-13b3-4e62-b003-046c92e1668a"/>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efb98dbe-6680-48eb-ac67-85b3a61e7855"/>
    <ds:schemaRef ds:uri="http://schemas.microsoft.com/sharepoint/v3/fields"/>
    <ds:schemaRef ds:uri="http://purl.org/dc/dcmitype/"/>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Orkney ANM CBA</vt:lpstr>
      <vt:lpstr>Workings template</vt:lpstr>
      <vt:lpstr>Assumptions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2013-03-27T15:33:01Z</cp:lastPrinted>
  <dcterms:created xsi:type="dcterms:W3CDTF">2012-02-15T20:11:21Z</dcterms:created>
  <dcterms:modified xsi:type="dcterms:W3CDTF">2018-07-04T12:55:22Z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