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77" activeTab="4"/>
  </bookViews>
  <sheets>
    <sheet name="version control" sheetId="30" r:id="rId1"/>
    <sheet name="Guidance" sheetId="28" r:id="rId2"/>
    <sheet name="Option summary" sheetId="29" r:id="rId3"/>
    <sheet name="Fixed data" sheetId="20" r:id="rId4"/>
    <sheet name="Workings baseline" sheetId="27" r:id="rId5"/>
    <sheet name="Option Baseline" sheetId="33" r:id="rId6"/>
    <sheet name="Option 2 ANM" sheetId="35" r:id="rId7"/>
    <sheet name="Workings template" sheetId="32" r:id="rId8"/>
  </sheets>
  <calcPr calcId="145621" calcOnSave="0"/>
</workbook>
</file>

<file path=xl/calcChain.xml><?xml version="1.0" encoding="utf-8"?>
<calcChain xmlns="http://schemas.openxmlformats.org/spreadsheetml/2006/main">
  <c r="C29" i="29" l="1"/>
  <c r="C28" i="29"/>
  <c r="H90" i="35" l="1"/>
  <c r="I90" i="35"/>
  <c r="J90" i="35"/>
  <c r="K90" i="35"/>
  <c r="L90" i="35"/>
  <c r="M90" i="35"/>
  <c r="N90" i="35"/>
  <c r="O90" i="35"/>
  <c r="P90" i="35"/>
  <c r="Q90" i="35"/>
  <c r="R90" i="35"/>
  <c r="S90" i="35"/>
  <c r="T90" i="35"/>
  <c r="U90" i="35"/>
  <c r="V90" i="35"/>
  <c r="W90" i="35"/>
  <c r="X90" i="35"/>
  <c r="Y90" i="35"/>
  <c r="Z90" i="35"/>
  <c r="AA90" i="35"/>
  <c r="AB90" i="35"/>
  <c r="AC90" i="35"/>
  <c r="AD90" i="35"/>
  <c r="AE90" i="35"/>
  <c r="AF90" i="35"/>
  <c r="AG90" i="35"/>
  <c r="AH90" i="35"/>
  <c r="AI90" i="35"/>
  <c r="AJ90" i="35"/>
  <c r="AK90" i="35"/>
  <c r="AL90" i="35"/>
  <c r="AM90" i="35"/>
  <c r="AN90" i="35"/>
  <c r="AO90" i="35"/>
  <c r="AP90" i="35"/>
  <c r="AQ90" i="35"/>
  <c r="AR90" i="35"/>
  <c r="AS90" i="35"/>
  <c r="AT90" i="35"/>
  <c r="AU90" i="35"/>
  <c r="AV90" i="35"/>
  <c r="AW90" i="35"/>
  <c r="AX90" i="35"/>
  <c r="AY90" i="35"/>
  <c r="AZ90" i="35"/>
  <c r="BA90" i="35"/>
  <c r="BB90" i="35"/>
  <c r="BC90" i="35"/>
  <c r="BD90" i="35"/>
  <c r="F90" i="35"/>
  <c r="G90" i="35"/>
  <c r="Q13" i="35"/>
  <c r="I13" i="35"/>
  <c r="J13" i="35"/>
  <c r="K13" i="35"/>
  <c r="L13" i="35"/>
  <c r="M13" i="35"/>
  <c r="N13" i="35"/>
  <c r="O13" i="35"/>
  <c r="P13" i="35"/>
  <c r="R13" i="35"/>
  <c r="S13" i="35"/>
  <c r="T13" i="35"/>
  <c r="U13" i="35"/>
  <c r="V13" i="35"/>
  <c r="W13" i="35"/>
  <c r="X13" i="35"/>
  <c r="Y13" i="35"/>
  <c r="Z13" i="35"/>
  <c r="AA13" i="35"/>
  <c r="AB13" i="35"/>
  <c r="AC13" i="35"/>
  <c r="AD13" i="35"/>
  <c r="AE13" i="35"/>
  <c r="AF13" i="35"/>
  <c r="AG13" i="35"/>
  <c r="AH13" i="35"/>
  <c r="AI13" i="35"/>
  <c r="AJ13" i="35"/>
  <c r="AK13" i="35"/>
  <c r="AL13" i="35"/>
  <c r="AM13" i="35"/>
  <c r="AN13" i="35"/>
  <c r="AO13" i="35"/>
  <c r="AP13" i="35"/>
  <c r="AQ13" i="35"/>
  <c r="AR13" i="35"/>
  <c r="AS13" i="35"/>
  <c r="AT13" i="35"/>
  <c r="AU13" i="35"/>
  <c r="AV13" i="35"/>
  <c r="AW13" i="35"/>
  <c r="AX13" i="35"/>
  <c r="AY13" i="35"/>
  <c r="AZ13" i="35"/>
  <c r="BA13" i="35"/>
  <c r="BB13" i="35"/>
  <c r="BC13" i="35"/>
  <c r="BD13" i="35"/>
  <c r="H13" i="35"/>
  <c r="F13" i="35"/>
  <c r="G13" i="35"/>
  <c r="E13" i="35"/>
  <c r="F90" i="33"/>
  <c r="G90" i="33"/>
  <c r="H90" i="33"/>
  <c r="I90" i="33"/>
  <c r="J90" i="33"/>
  <c r="K90" i="33"/>
  <c r="L90" i="33"/>
  <c r="M90" i="33"/>
  <c r="N90" i="33"/>
  <c r="O90" i="33"/>
  <c r="P90" i="33"/>
  <c r="Q90" i="33"/>
  <c r="R90" i="33"/>
  <c r="S90" i="33"/>
  <c r="T90" i="33"/>
  <c r="U90" i="33"/>
  <c r="V90" i="33"/>
  <c r="W90" i="33"/>
  <c r="X90" i="33"/>
  <c r="Y90" i="33"/>
  <c r="Z90" i="33"/>
  <c r="AA90" i="33"/>
  <c r="AB90" i="33"/>
  <c r="AC90" i="33"/>
  <c r="AD90" i="33"/>
  <c r="AE90" i="33"/>
  <c r="AF90" i="33"/>
  <c r="AG90" i="33"/>
  <c r="AH90" i="33"/>
  <c r="AI90" i="33"/>
  <c r="AJ90" i="33"/>
  <c r="AK90" i="33"/>
  <c r="AL90" i="33"/>
  <c r="AM90" i="33"/>
  <c r="AN90" i="33"/>
  <c r="AO90" i="33"/>
  <c r="AP90" i="33"/>
  <c r="AQ90" i="33"/>
  <c r="AR90" i="33"/>
  <c r="AS90" i="33"/>
  <c r="AT90" i="33"/>
  <c r="AU90" i="33"/>
  <c r="AV90" i="33"/>
  <c r="AW90" i="33"/>
  <c r="AX90" i="33"/>
  <c r="AY90" i="33"/>
  <c r="AZ90" i="33"/>
  <c r="BA90" i="33"/>
  <c r="BB90" i="33"/>
  <c r="BC90" i="33"/>
  <c r="BD90" i="33"/>
  <c r="E90" i="33"/>
  <c r="G13" i="33"/>
  <c r="F13" i="33"/>
  <c r="H13" i="33"/>
  <c r="I13" i="33"/>
  <c r="J13" i="33"/>
  <c r="K13" i="33"/>
  <c r="L13" i="33"/>
  <c r="M13" i="33"/>
  <c r="N13" i="33"/>
  <c r="O13" i="33"/>
  <c r="P13" i="33"/>
  <c r="Q13" i="33"/>
  <c r="R13" i="33"/>
  <c r="S13" i="33"/>
  <c r="T13" i="33"/>
  <c r="U13" i="33"/>
  <c r="V13" i="33"/>
  <c r="W13" i="33"/>
  <c r="X13" i="33"/>
  <c r="Y13" i="33"/>
  <c r="Z13" i="33"/>
  <c r="AA13" i="33"/>
  <c r="AB13" i="33"/>
  <c r="AC13" i="33"/>
  <c r="AD13" i="33"/>
  <c r="AE13" i="33"/>
  <c r="AF13" i="33"/>
  <c r="AG13" i="33"/>
  <c r="AH13" i="33"/>
  <c r="AI13" i="33"/>
  <c r="AJ13" i="33"/>
  <c r="AK13" i="33"/>
  <c r="AL13" i="33"/>
  <c r="AM13" i="33"/>
  <c r="AN13" i="33"/>
  <c r="AO13" i="33"/>
  <c r="AP13" i="33"/>
  <c r="AQ13" i="33"/>
  <c r="AR13" i="33"/>
  <c r="AS13" i="33"/>
  <c r="AT13" i="33"/>
  <c r="AU13" i="33"/>
  <c r="AV13" i="33"/>
  <c r="AW13" i="33"/>
  <c r="AX13" i="33"/>
  <c r="AY13" i="33"/>
  <c r="AZ13" i="33"/>
  <c r="BA13" i="33"/>
  <c r="BB13" i="33"/>
  <c r="BC13" i="33"/>
  <c r="BD13" i="33"/>
  <c r="E13" i="33"/>
  <c r="K9" i="27"/>
  <c r="L9" i="27"/>
  <c r="M9" i="27"/>
  <c r="N9" i="27"/>
  <c r="O9" i="27"/>
  <c r="P9" i="27"/>
  <c r="Q9" i="27"/>
  <c r="R9" i="27"/>
  <c r="S9" i="27"/>
  <c r="T9" i="27"/>
  <c r="U9" i="27"/>
  <c r="V9" i="27"/>
  <c r="W9" i="27"/>
  <c r="X9" i="27"/>
  <c r="Y9" i="27"/>
  <c r="Z9" i="27"/>
  <c r="AA9" i="27"/>
  <c r="AB9" i="27"/>
  <c r="AC9" i="27"/>
  <c r="AD9" i="27"/>
  <c r="AE9" i="27"/>
  <c r="AF9" i="27"/>
  <c r="AG9" i="27"/>
  <c r="AH9" i="27"/>
  <c r="AI9" i="27"/>
  <c r="AJ9" i="27"/>
  <c r="AK9" i="27"/>
  <c r="AL9" i="27"/>
  <c r="AM9" i="27"/>
  <c r="AN9" i="27"/>
  <c r="AO9" i="27"/>
  <c r="AP9" i="27"/>
  <c r="AQ9" i="27"/>
  <c r="AR9" i="27"/>
  <c r="AS9" i="27"/>
  <c r="AT9" i="27"/>
  <c r="AU9" i="27"/>
  <c r="AV9" i="27"/>
  <c r="AW9" i="27"/>
  <c r="AX9" i="27"/>
  <c r="AY9" i="27"/>
  <c r="AZ9" i="27"/>
  <c r="BA9" i="27"/>
  <c r="BB9" i="27"/>
  <c r="J9" i="27"/>
  <c r="I9" i="27"/>
  <c r="L8" i="27"/>
  <c r="M8" i="27" s="1"/>
  <c r="N8" i="27" s="1"/>
  <c r="O8" i="27" s="1"/>
  <c r="P8" i="27" s="1"/>
  <c r="Q8" i="27" s="1"/>
  <c r="R8" i="27" s="1"/>
  <c r="S8" i="27" s="1"/>
  <c r="T8" i="27" s="1"/>
  <c r="U8" i="27" s="1"/>
  <c r="V8" i="27" s="1"/>
  <c r="W8" i="27" s="1"/>
  <c r="X8" i="27" s="1"/>
  <c r="Y8" i="27" s="1"/>
  <c r="Z8" i="27" s="1"/>
  <c r="AA8" i="27" s="1"/>
  <c r="AB8" i="27" s="1"/>
  <c r="AC8" i="27" s="1"/>
  <c r="AD8" i="27" s="1"/>
  <c r="AE8" i="27" s="1"/>
  <c r="AF8" i="27" s="1"/>
  <c r="AG8" i="27" s="1"/>
  <c r="AH8" i="27" s="1"/>
  <c r="AI8" i="27" s="1"/>
  <c r="AJ8" i="27" s="1"/>
  <c r="AK8" i="27" s="1"/>
  <c r="AL8" i="27" s="1"/>
  <c r="AM8" i="27" s="1"/>
  <c r="AN8" i="27" s="1"/>
  <c r="AO8" i="27" s="1"/>
  <c r="AP8" i="27" s="1"/>
  <c r="AQ8" i="27" s="1"/>
  <c r="AR8" i="27" s="1"/>
  <c r="AS8" i="27" s="1"/>
  <c r="AT8" i="27" s="1"/>
  <c r="AU8" i="27" s="1"/>
  <c r="AV8" i="27" s="1"/>
  <c r="AW8" i="27" s="1"/>
  <c r="AX8" i="27" s="1"/>
  <c r="AY8" i="27" s="1"/>
  <c r="AZ8" i="27" s="1"/>
  <c r="BA8" i="27" s="1"/>
  <c r="BB8" i="27" s="1"/>
  <c r="K8" i="27"/>
  <c r="J8" i="27"/>
  <c r="AE15" i="27"/>
  <c r="AF15" i="27"/>
  <c r="AG15" i="27"/>
  <c r="AH15" i="27"/>
  <c r="AI15" i="27"/>
  <c r="AJ15" i="27"/>
  <c r="AK15" i="27"/>
  <c r="AL15" i="27"/>
  <c r="AM15" i="27"/>
  <c r="AN15" i="27"/>
  <c r="AO15" i="27"/>
  <c r="AP15" i="27"/>
  <c r="AQ15" i="27"/>
  <c r="AR15" i="27"/>
  <c r="AS15" i="27"/>
  <c r="AT15" i="27"/>
  <c r="AU15" i="27"/>
  <c r="AV15" i="27"/>
  <c r="AW15" i="27"/>
  <c r="AX15" i="27"/>
  <c r="AY15" i="27"/>
  <c r="AZ15" i="27"/>
  <c r="BA15" i="27"/>
  <c r="BB15" i="27"/>
  <c r="AE14" i="27"/>
  <c r="AF14" i="27" s="1"/>
  <c r="AG14" i="27" s="1"/>
  <c r="AH14" i="27" s="1"/>
  <c r="AI14" i="27" s="1"/>
  <c r="AJ14" i="27" s="1"/>
  <c r="AK14" i="27" s="1"/>
  <c r="AL14" i="27" s="1"/>
  <c r="AM14" i="27" s="1"/>
  <c r="AN14" i="27" s="1"/>
  <c r="AO14" i="27" s="1"/>
  <c r="AP14" i="27" s="1"/>
  <c r="AQ14" i="27" s="1"/>
  <c r="AR14" i="27" s="1"/>
  <c r="AS14" i="27" s="1"/>
  <c r="AT14" i="27" s="1"/>
  <c r="AU14" i="27" s="1"/>
  <c r="AV14" i="27" s="1"/>
  <c r="AW14" i="27" s="1"/>
  <c r="AX14" i="27" s="1"/>
  <c r="AY14" i="27" s="1"/>
  <c r="AZ14" i="27" s="1"/>
  <c r="BA14" i="27" s="1"/>
  <c r="BB14" i="27" s="1"/>
  <c r="T15" i="27"/>
  <c r="U15" i="27"/>
  <c r="V15" i="27"/>
  <c r="W15" i="27"/>
  <c r="X15" i="27"/>
  <c r="Y15" i="27"/>
  <c r="Z15" i="27"/>
  <c r="AA15" i="27"/>
  <c r="AB15" i="27"/>
  <c r="AC15" i="27"/>
  <c r="AD15" i="27"/>
  <c r="T14" i="27"/>
  <c r="U14" i="27"/>
  <c r="V14" i="27"/>
  <c r="W14" i="27"/>
  <c r="X14" i="27"/>
  <c r="Y14" i="27"/>
  <c r="Z14" i="27"/>
  <c r="AA14" i="27"/>
  <c r="AB14" i="27"/>
  <c r="AC14" i="27" s="1"/>
  <c r="AD14" i="27" s="1"/>
  <c r="O15" i="27"/>
  <c r="P15" i="27"/>
  <c r="Q15" i="27"/>
  <c r="R15" i="27"/>
  <c r="S15" i="27"/>
  <c r="G14" i="27"/>
  <c r="H14" i="27" s="1"/>
  <c r="I14" i="27" s="1"/>
  <c r="J14" i="27" s="1"/>
  <c r="K14" i="27" s="1"/>
  <c r="L14" i="27" s="1"/>
  <c r="M14" i="27" s="1"/>
  <c r="N14" i="27" s="1"/>
  <c r="O14" i="27" s="1"/>
  <c r="P14" i="27" s="1"/>
  <c r="Q14" i="27" s="1"/>
  <c r="R14" i="27" s="1"/>
  <c r="S14" i="27" s="1"/>
  <c r="F14" i="27"/>
  <c r="I8" i="27"/>
  <c r="E15" i="27"/>
  <c r="F15" i="27" l="1"/>
  <c r="G15" i="27"/>
  <c r="H15" i="27"/>
  <c r="I15" i="27" l="1"/>
  <c r="J15" i="27" l="1"/>
  <c r="K15" i="27" l="1"/>
  <c r="L15" i="27" l="1"/>
  <c r="M15" i="27" l="1"/>
  <c r="N15" i="27" l="1"/>
  <c r="C15" i="27" l="1"/>
  <c r="D15" i="27"/>
  <c r="BD79" i="35" l="1"/>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W26" i="35" s="1"/>
  <c r="AV18" i="35"/>
  <c r="AU18" i="35"/>
  <c r="AT18" i="35"/>
  <c r="AS18" i="35"/>
  <c r="AR18" i="35"/>
  <c r="AQ18" i="35"/>
  <c r="AQ26" i="35" s="1"/>
  <c r="AP18" i="35"/>
  <c r="AO18" i="35"/>
  <c r="AO26" i="35" s="1"/>
  <c r="AN18" i="35"/>
  <c r="AM18" i="35"/>
  <c r="AL18" i="35"/>
  <c r="AK18" i="35"/>
  <c r="AJ18" i="35"/>
  <c r="AI18" i="35"/>
  <c r="AI26" i="35" s="1"/>
  <c r="AH18" i="35"/>
  <c r="AG18" i="35"/>
  <c r="AG26" i="35" s="1"/>
  <c r="AF18" i="35"/>
  <c r="AE18" i="35"/>
  <c r="AD18" i="35"/>
  <c r="AC18" i="35"/>
  <c r="AB18" i="35"/>
  <c r="AA18" i="35"/>
  <c r="AA26" i="35" s="1"/>
  <c r="Z18" i="35"/>
  <c r="Y18" i="35"/>
  <c r="Y26" i="35" s="1"/>
  <c r="X18" i="35"/>
  <c r="W18" i="35"/>
  <c r="V18" i="35"/>
  <c r="U18" i="35"/>
  <c r="T18" i="35"/>
  <c r="S18" i="35"/>
  <c r="S26" i="35" s="1"/>
  <c r="R18" i="35"/>
  <c r="Q18" i="35"/>
  <c r="Q26" i="35" s="1"/>
  <c r="P18" i="35"/>
  <c r="O18" i="35"/>
  <c r="N18" i="35"/>
  <c r="M18" i="35"/>
  <c r="L18" i="35"/>
  <c r="K18" i="35"/>
  <c r="K26" i="35" s="1"/>
  <c r="J18" i="35"/>
  <c r="I18" i="35"/>
  <c r="I26" i="35" s="1"/>
  <c r="H18" i="35"/>
  <c r="G18" i="35"/>
  <c r="F18" i="35"/>
  <c r="E18" i="35"/>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Y26" i="33" s="1"/>
  <c r="Y28" i="33" s="1"/>
  <c r="X18" i="33"/>
  <c r="W18" i="33"/>
  <c r="W26" i="33" s="1"/>
  <c r="W28" i="33" s="1"/>
  <c r="AS48" i="33" s="1"/>
  <c r="V18" i="33"/>
  <c r="U18" i="33"/>
  <c r="T18" i="33"/>
  <c r="S18" i="33"/>
  <c r="R18" i="33"/>
  <c r="Q18" i="33"/>
  <c r="P18" i="33"/>
  <c r="O18" i="33"/>
  <c r="O26" i="33" s="1"/>
  <c r="N18" i="33"/>
  <c r="M18" i="33"/>
  <c r="L18" i="33"/>
  <c r="K18" i="33"/>
  <c r="J18" i="33"/>
  <c r="I18" i="33"/>
  <c r="H18" i="33"/>
  <c r="G18" i="33"/>
  <c r="G26" i="33" s="1"/>
  <c r="G28" i="33" s="1"/>
  <c r="F18" i="33"/>
  <c r="E18" i="33"/>
  <c r="I5" i="20"/>
  <c r="J5" i="20"/>
  <c r="K5" i="20"/>
  <c r="H69" i="33" s="1"/>
  <c r="L5" i="20"/>
  <c r="I69" i="33" s="1"/>
  <c r="M5" i="20"/>
  <c r="N5" i="20"/>
  <c r="O5" i="20"/>
  <c r="P5" i="20"/>
  <c r="Q5" i="20"/>
  <c r="R5" i="20"/>
  <c r="O69" i="33" s="1"/>
  <c r="S5" i="20"/>
  <c r="T5" i="20"/>
  <c r="U5" i="20"/>
  <c r="V5" i="20"/>
  <c r="W5" i="20"/>
  <c r="X5" i="20"/>
  <c r="Y5" i="20"/>
  <c r="Z5" i="20"/>
  <c r="AA5" i="20"/>
  <c r="AB5" i="20"/>
  <c r="Y69" i="33" s="1"/>
  <c r="AC5" i="20"/>
  <c r="AD5" i="20"/>
  <c r="AE5" i="20"/>
  <c r="AF5" i="20"/>
  <c r="AG5" i="20"/>
  <c r="AH5" i="20"/>
  <c r="AI5" i="20"/>
  <c r="AJ5" i="20"/>
  <c r="AG69" i="33" s="1"/>
  <c r="AK5" i="20"/>
  <c r="AH69" i="33" s="1"/>
  <c r="AL5" i="20"/>
  <c r="AM5" i="20"/>
  <c r="AJ69" i="35" s="1"/>
  <c r="AN5" i="20"/>
  <c r="AO5" i="20"/>
  <c r="AP5" i="20"/>
  <c r="AQ5" i="20"/>
  <c r="AR5" i="20"/>
  <c r="AS5" i="20"/>
  <c r="AP69" i="33" s="1"/>
  <c r="AT5" i="20"/>
  <c r="AU5" i="20"/>
  <c r="AR69" i="33" s="1"/>
  <c r="AV5" i="20"/>
  <c r="AW5" i="20"/>
  <c r="AX5" i="20"/>
  <c r="AY5" i="20"/>
  <c r="AZ5" i="20"/>
  <c r="AW69" i="33" s="1"/>
  <c r="BA5" i="20"/>
  <c r="BB5" i="20"/>
  <c r="AY69" i="33" s="1"/>
  <c r="BC5" i="20"/>
  <c r="BD5" i="20"/>
  <c r="BA69" i="33" s="1"/>
  <c r="BE5" i="20"/>
  <c r="BF5" i="20"/>
  <c r="BG5" i="20"/>
  <c r="H5" i="20"/>
  <c r="E69" i="33" s="1"/>
  <c r="G11" i="20"/>
  <c r="G10" i="20"/>
  <c r="AF71" i="33" s="1"/>
  <c r="G9" i="20"/>
  <c r="G8" i="20"/>
  <c r="AW68" i="33" s="1"/>
  <c r="G7" i="20"/>
  <c r="G6" i="20"/>
  <c r="E65" i="35" s="1"/>
  <c r="AP12" i="20"/>
  <c r="D34" i="20"/>
  <c r="J26" i="33" l="1"/>
  <c r="R26" i="33"/>
  <c r="Z26" i="33"/>
  <c r="AH26" i="33"/>
  <c r="AP26" i="33"/>
  <c r="AE26" i="33"/>
  <c r="AM26" i="33"/>
  <c r="AM28" i="33" s="1"/>
  <c r="AU26" i="33"/>
  <c r="AU28" i="33" s="1"/>
  <c r="AU29" i="33" s="1"/>
  <c r="AW26" i="33"/>
  <c r="P26" i="35"/>
  <c r="P28" i="35" s="1"/>
  <c r="BA41" i="35" s="1"/>
  <c r="X26" i="35"/>
  <c r="X28" i="35" s="1"/>
  <c r="AG49" i="35" s="1"/>
  <c r="AF26" i="35"/>
  <c r="AF28" i="35" s="1"/>
  <c r="BC57" i="35" s="1"/>
  <c r="AV26" i="35"/>
  <c r="O28" i="33"/>
  <c r="O29" i="33"/>
  <c r="AP67" i="35"/>
  <c r="AK67" i="35"/>
  <c r="N67" i="35"/>
  <c r="AN67" i="35"/>
  <c r="P67" i="35"/>
  <c r="L67" i="35"/>
  <c r="S70" i="33"/>
  <c r="AJ72" i="35"/>
  <c r="J72" i="35"/>
  <c r="BD72" i="33"/>
  <c r="BA72" i="33"/>
  <c r="AW72" i="33"/>
  <c r="AR72" i="33"/>
  <c r="AN72" i="33"/>
  <c r="AI72" i="33"/>
  <c r="AF72" i="33"/>
  <c r="AB72" i="33"/>
  <c r="W72" i="33"/>
  <c r="S72" i="33"/>
  <c r="M72" i="33"/>
  <c r="K72" i="33"/>
  <c r="AG72" i="35"/>
  <c r="H72" i="35"/>
  <c r="BC72" i="33"/>
  <c r="AY72" i="33"/>
  <c r="AS72" i="33"/>
  <c r="AQ72" i="33"/>
  <c r="AM72" i="33"/>
  <c r="AG72" i="33"/>
  <c r="AC72" i="33"/>
  <c r="X72" i="33"/>
  <c r="U72" i="33"/>
  <c r="Q72" i="33"/>
  <c r="L72" i="33"/>
  <c r="H72" i="33"/>
  <c r="AL69" i="35"/>
  <c r="E67" i="33"/>
  <c r="I67" i="33"/>
  <c r="K67" i="33"/>
  <c r="P67" i="33"/>
  <c r="S67" i="33"/>
  <c r="X67" i="33"/>
  <c r="AA67" i="33"/>
  <c r="AC67" i="33"/>
  <c r="AH67" i="33"/>
  <c r="AK67" i="33"/>
  <c r="AP67" i="33"/>
  <c r="AS67" i="33"/>
  <c r="AV67" i="33"/>
  <c r="AZ67" i="33"/>
  <c r="BD67" i="33"/>
  <c r="M68" i="33"/>
  <c r="V68" i="33"/>
  <c r="AF68" i="33"/>
  <c r="P69" i="33"/>
  <c r="Z69" i="33"/>
  <c r="AQ70" i="33"/>
  <c r="G72" i="33"/>
  <c r="AJ68" i="35"/>
  <c r="N68" i="35"/>
  <c r="AY68" i="33"/>
  <c r="AV68" i="33"/>
  <c r="AM68" i="33"/>
  <c r="AD68" i="33"/>
  <c r="AK71" i="35"/>
  <c r="L71" i="35"/>
  <c r="BA71" i="33"/>
  <c r="AQ71" i="33"/>
  <c r="W71" i="33"/>
  <c r="L71" i="33"/>
  <c r="Q69" i="33"/>
  <c r="X26" i="33"/>
  <c r="X28" i="33" s="1"/>
  <c r="AN26" i="33"/>
  <c r="AN28" i="33" s="1"/>
  <c r="G67" i="33"/>
  <c r="J67" i="33"/>
  <c r="O67" i="33"/>
  <c r="R67" i="33"/>
  <c r="T67" i="33"/>
  <c r="Y67" i="33"/>
  <c r="AB67" i="33"/>
  <c r="AG67" i="33"/>
  <c r="AJ67" i="33"/>
  <c r="AM67" i="33"/>
  <c r="AQ67" i="33"/>
  <c r="AU67" i="33"/>
  <c r="AY67" i="33"/>
  <c r="BC67" i="33"/>
  <c r="L68" i="33"/>
  <c r="U68" i="33"/>
  <c r="W68" i="33"/>
  <c r="AO68" i="33"/>
  <c r="X69" i="33"/>
  <c r="U71" i="33"/>
  <c r="AZ71" i="33"/>
  <c r="C9" i="35"/>
  <c r="AS32" i="33"/>
  <c r="AA32" i="33"/>
  <c r="AT50" i="33"/>
  <c r="AL50" i="33"/>
  <c r="AE50" i="33"/>
  <c r="AW28" i="33"/>
  <c r="AW29" i="33" s="1"/>
  <c r="AU69" i="35"/>
  <c r="AU69" i="33"/>
  <c r="W69" i="33"/>
  <c r="BC65" i="33"/>
  <c r="J65" i="33"/>
  <c r="AJ65" i="33"/>
  <c r="T70" i="33"/>
  <c r="AY70" i="33"/>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AV68" i="35"/>
  <c r="AH68" i="35"/>
  <c r="V68" i="35"/>
  <c r="I68" i="35"/>
  <c r="AT68" i="35"/>
  <c r="AG68" i="35"/>
  <c r="T68" i="35"/>
  <c r="H68" i="35"/>
  <c r="AR68" i="35"/>
  <c r="AF68" i="35"/>
  <c r="R68" i="35"/>
  <c r="F68" i="35"/>
  <c r="AX68" i="33"/>
  <c r="AP68" i="33"/>
  <c r="AH68" i="33"/>
  <c r="Z68" i="33"/>
  <c r="R68" i="33"/>
  <c r="J68" i="33"/>
  <c r="BD68" i="35"/>
  <c r="AD68" i="35"/>
  <c r="BD68" i="33"/>
  <c r="AU68" i="33"/>
  <c r="AL68" i="33"/>
  <c r="AC68" i="33"/>
  <c r="T68" i="33"/>
  <c r="K68" i="33"/>
  <c r="BC68" i="33"/>
  <c r="AT68" i="33"/>
  <c r="AK68" i="33"/>
  <c r="S68" i="33"/>
  <c r="I68" i="33"/>
  <c r="BB68" i="35"/>
  <c r="AB68" i="35"/>
  <c r="AB68" i="33"/>
  <c r="AZ68" i="35"/>
  <c r="Z68" i="35"/>
  <c r="BB68" i="33"/>
  <c r="AS68" i="33"/>
  <c r="AJ68" i="33"/>
  <c r="AA68" i="33"/>
  <c r="Q68" i="33"/>
  <c r="H68" i="33"/>
  <c r="AW68" i="35"/>
  <c r="X68" i="35"/>
  <c r="BA68" i="33"/>
  <c r="AR68" i="33"/>
  <c r="AI68" i="33"/>
  <c r="Y68" i="33"/>
  <c r="P68" i="33"/>
  <c r="G68" i="33"/>
  <c r="AP68" i="35"/>
  <c r="Q68" i="35"/>
  <c r="AZ68" i="33"/>
  <c r="AQ68" i="33"/>
  <c r="AG68" i="33"/>
  <c r="X68" i="33"/>
  <c r="O68" i="33"/>
  <c r="F68" i="33"/>
  <c r="AO68" i="35"/>
  <c r="P68" i="35"/>
  <c r="BA69" i="35"/>
  <c r="AS69" i="35"/>
  <c r="AS69" i="33"/>
  <c r="AK69" i="35"/>
  <c r="AK69" i="33"/>
  <c r="AC69" i="35"/>
  <c r="AC69" i="33"/>
  <c r="U69" i="33"/>
  <c r="M69" i="33"/>
  <c r="L26" i="33"/>
  <c r="L28" i="33" s="1"/>
  <c r="T26" i="33"/>
  <c r="T28" i="33" s="1"/>
  <c r="AB26" i="33"/>
  <c r="AJ26" i="33"/>
  <c r="AJ28" i="33" s="1"/>
  <c r="AR26" i="33"/>
  <c r="AR28" i="33" s="1"/>
  <c r="Q65" i="33"/>
  <c r="AK65" i="33"/>
  <c r="E68" i="33"/>
  <c r="AE68" i="33"/>
  <c r="U70" i="33"/>
  <c r="AZ70" i="33"/>
  <c r="AE71" i="33"/>
  <c r="BC71" i="33"/>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X65" i="35"/>
  <c r="AK65" i="35"/>
  <c r="X65" i="35"/>
  <c r="L65" i="35"/>
  <c r="AT65" i="35"/>
  <c r="AH65" i="35"/>
  <c r="U65" i="35"/>
  <c r="H65" i="35"/>
  <c r="BD65" i="33"/>
  <c r="AV65" i="33"/>
  <c r="AN65" i="33"/>
  <c r="AF65" i="33"/>
  <c r="X65" i="33"/>
  <c r="P65" i="33"/>
  <c r="H65" i="33"/>
  <c r="AR65" i="35"/>
  <c r="V65" i="35"/>
  <c r="AZ65" i="33"/>
  <c r="AQ65" i="33"/>
  <c r="AH65" i="33"/>
  <c r="Y65" i="33"/>
  <c r="O65" i="33"/>
  <c r="F65" i="33"/>
  <c r="AY65" i="33"/>
  <c r="AP65" i="33"/>
  <c r="AG65" i="33"/>
  <c r="W65" i="33"/>
  <c r="N65" i="33"/>
  <c r="E65" i="33"/>
  <c r="AP65" i="35"/>
  <c r="T65" i="35"/>
  <c r="AL65" i="35"/>
  <c r="R65" i="35"/>
  <c r="AX65" i="33"/>
  <c r="AO65" i="33"/>
  <c r="AE65" i="33"/>
  <c r="V65" i="33"/>
  <c r="M65" i="33"/>
  <c r="BD65" i="35"/>
  <c r="AJ65" i="35"/>
  <c r="P65" i="35"/>
  <c r="AW65" i="33"/>
  <c r="AM65" i="33"/>
  <c r="AD65" i="33"/>
  <c r="U65" i="33"/>
  <c r="L65" i="33"/>
  <c r="BB65" i="35"/>
  <c r="AF65" i="35"/>
  <c r="M65" i="35"/>
  <c r="AU65" i="33"/>
  <c r="AL65" i="33"/>
  <c r="AC65" i="33"/>
  <c r="T65" i="33"/>
  <c r="K65" i="33"/>
  <c r="AZ65" i="35"/>
  <c r="AD65" i="35"/>
  <c r="J65" i="35"/>
  <c r="AM69" i="35"/>
  <c r="AM69" i="33"/>
  <c r="I65" i="33"/>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B70" i="33"/>
  <c r="AT70" i="33"/>
  <c r="AL70" i="33"/>
  <c r="AD70" i="33"/>
  <c r="V70" i="33"/>
  <c r="N70" i="33"/>
  <c r="AT70" i="35"/>
  <c r="AG70" i="35"/>
  <c r="T70" i="35"/>
  <c r="H70" i="35"/>
  <c r="AR70" i="35"/>
  <c r="AF70" i="35"/>
  <c r="R70" i="35"/>
  <c r="F70" i="35"/>
  <c r="BD70" i="35"/>
  <c r="AP70" i="35"/>
  <c r="AD70" i="35"/>
  <c r="Q70" i="35"/>
  <c r="AX70" i="33"/>
  <c r="AP70" i="33"/>
  <c r="AH70" i="33"/>
  <c r="Z70" i="33"/>
  <c r="R70" i="33"/>
  <c r="J70" i="33"/>
  <c r="BB70" i="35"/>
  <c r="AB70" i="35"/>
  <c r="AW70" i="33"/>
  <c r="AM70" i="33"/>
  <c r="AB70" i="33"/>
  <c r="Q70" i="33"/>
  <c r="G70" i="33"/>
  <c r="P70" i="33"/>
  <c r="AZ70" i="35"/>
  <c r="Z70" i="35"/>
  <c r="AV70" i="33"/>
  <c r="AK70" i="33"/>
  <c r="AA70" i="33"/>
  <c r="F70" i="33"/>
  <c r="AX70" i="35"/>
  <c r="Y70" i="35"/>
  <c r="AU70" i="33"/>
  <c r="AJ70" i="33"/>
  <c r="Y70" i="33"/>
  <c r="O70" i="33"/>
  <c r="E70" i="33"/>
  <c r="AV70" i="35"/>
  <c r="V70" i="35"/>
  <c r="BD70" i="33"/>
  <c r="AS70" i="33"/>
  <c r="AI70" i="33"/>
  <c r="X70" i="33"/>
  <c r="M70" i="33"/>
  <c r="AO70" i="35"/>
  <c r="P70" i="35"/>
  <c r="BC70" i="33"/>
  <c r="AR70" i="33"/>
  <c r="AG70" i="33"/>
  <c r="W70" i="33"/>
  <c r="L70" i="33"/>
  <c r="AN70" i="35"/>
  <c r="N70" i="35"/>
  <c r="AR69" i="35"/>
  <c r="AB69" i="33"/>
  <c r="L69" i="33"/>
  <c r="M26" i="33"/>
  <c r="M28" i="33" s="1"/>
  <c r="M29" i="33" s="1"/>
  <c r="AC26" i="33"/>
  <c r="AC28" i="33" s="1"/>
  <c r="BD54" i="33" s="1"/>
  <c r="AS26" i="33"/>
  <c r="AS28" i="33" s="1"/>
  <c r="AS29" i="33" s="1"/>
  <c r="AR65" i="33"/>
  <c r="BA70" i="33"/>
  <c r="F65" i="35"/>
  <c r="I70" i="35"/>
  <c r="AY71" i="35"/>
  <c r="AQ71" i="35"/>
  <c r="AI71" i="35"/>
  <c r="AA71" i="35"/>
  <c r="S71" i="35"/>
  <c r="K71" i="35"/>
  <c r="AW71" i="35"/>
  <c r="AO71" i="35"/>
  <c r="AG71" i="35"/>
  <c r="Y71" i="35"/>
  <c r="Q71" i="35"/>
  <c r="I71" i="35"/>
  <c r="BC71" i="35"/>
  <c r="AU71" i="35"/>
  <c r="AM71" i="35"/>
  <c r="AE71" i="35"/>
  <c r="W71" i="35"/>
  <c r="O71" i="35"/>
  <c r="G71" i="35"/>
  <c r="AV71" i="35"/>
  <c r="AJ71" i="35"/>
  <c r="V71" i="35"/>
  <c r="J71" i="35"/>
  <c r="AX71" i="33"/>
  <c r="AP71" i="33"/>
  <c r="AH71" i="33"/>
  <c r="Z71" i="33"/>
  <c r="R71" i="33"/>
  <c r="J71" i="33"/>
  <c r="AS71" i="35"/>
  <c r="AF71" i="35"/>
  <c r="T71" i="35"/>
  <c r="F71" i="35"/>
  <c r="BD71" i="35"/>
  <c r="AR71" i="35"/>
  <c r="AD71" i="35"/>
  <c r="R71" i="35"/>
  <c r="E71" i="35"/>
  <c r="BB71" i="35"/>
  <c r="AP71" i="35"/>
  <c r="AC71" i="35"/>
  <c r="P71" i="35"/>
  <c r="BB71" i="33"/>
  <c r="AT71" i="33"/>
  <c r="AL71" i="33"/>
  <c r="AD71" i="33"/>
  <c r="V71" i="33"/>
  <c r="N71" i="33"/>
  <c r="F71" i="33"/>
  <c r="BA71" i="35"/>
  <c r="AB71" i="35"/>
  <c r="AY71" i="33"/>
  <c r="AN71" i="33"/>
  <c r="AC71" i="33"/>
  <c r="S71" i="33"/>
  <c r="H71" i="33"/>
  <c r="AZ71" i="35"/>
  <c r="Z71" i="35"/>
  <c r="AW71" i="33"/>
  <c r="AM71" i="33"/>
  <c r="AB71" i="33"/>
  <c r="Q71" i="33"/>
  <c r="G71" i="33"/>
  <c r="AX71" i="35"/>
  <c r="X71" i="35"/>
  <c r="AV71" i="33"/>
  <c r="AK71" i="33"/>
  <c r="AA71" i="33"/>
  <c r="P71" i="33"/>
  <c r="E71" i="33"/>
  <c r="AT71" i="35"/>
  <c r="U71" i="35"/>
  <c r="AU71" i="33"/>
  <c r="AJ71" i="33"/>
  <c r="Y71" i="33"/>
  <c r="O71" i="33"/>
  <c r="AN71" i="35"/>
  <c r="N71" i="35"/>
  <c r="BD71" i="33"/>
  <c r="AS71" i="33"/>
  <c r="AI71" i="33"/>
  <c r="X71" i="33"/>
  <c r="M71" i="33"/>
  <c r="AL71" i="35"/>
  <c r="M71" i="35"/>
  <c r="AY69" i="35"/>
  <c r="AQ69" i="35"/>
  <c r="AI69" i="35"/>
  <c r="AA69" i="33"/>
  <c r="S69" i="33"/>
  <c r="K69" i="33"/>
  <c r="S65" i="33"/>
  <c r="AS65" i="33"/>
  <c r="AE70" i="33"/>
  <c r="I71" i="33"/>
  <c r="AG71" i="33"/>
  <c r="Z65" i="35"/>
  <c r="L70" i="35"/>
  <c r="AH40" i="33"/>
  <c r="AG40" i="33"/>
  <c r="Y40" i="33"/>
  <c r="Z40" i="33"/>
  <c r="Z65" i="33"/>
  <c r="AT65" i="33"/>
  <c r="N68" i="33"/>
  <c r="AN68" i="33"/>
  <c r="AI69" i="33"/>
  <c r="H70" i="33"/>
  <c r="AF70" i="33"/>
  <c r="K71" i="33"/>
  <c r="AO71" i="33"/>
  <c r="AC65" i="35"/>
  <c r="AN68" i="35"/>
  <c r="AH70" i="35"/>
  <c r="BC69" i="35"/>
  <c r="BC69" i="33"/>
  <c r="AE69" i="35"/>
  <c r="AE69" i="33"/>
  <c r="AI65" i="33"/>
  <c r="AZ69" i="35"/>
  <c r="AJ69" i="33"/>
  <c r="T69" i="33"/>
  <c r="E26" i="33"/>
  <c r="E28" i="33" s="1"/>
  <c r="U26" i="33"/>
  <c r="U28" i="33" s="1"/>
  <c r="U29" i="33" s="1"/>
  <c r="AK26" i="33"/>
  <c r="AK28" i="33" s="1"/>
  <c r="R65" i="33"/>
  <c r="G69" i="33"/>
  <c r="AZ69" i="33"/>
  <c r="AC70" i="33"/>
  <c r="H26" i="33"/>
  <c r="H28" i="33" s="1"/>
  <c r="AN33" i="33" s="1"/>
  <c r="AA65" i="33"/>
  <c r="BA65" i="33"/>
  <c r="I70" i="33"/>
  <c r="AN70" i="33"/>
  <c r="AS65" i="35"/>
  <c r="AL70" i="35"/>
  <c r="BD69" i="35"/>
  <c r="BD69" i="33"/>
  <c r="AV69" i="33"/>
  <c r="AV69" i="35"/>
  <c r="AN69" i="33"/>
  <c r="AN69" i="35"/>
  <c r="AF69" i="35"/>
  <c r="AF69" i="33"/>
  <c r="I26" i="33"/>
  <c r="Q26" i="33"/>
  <c r="Q28" i="33" s="1"/>
  <c r="AT42" i="33" s="1"/>
  <c r="AG26" i="33"/>
  <c r="AO26" i="33"/>
  <c r="AO28" i="33" s="1"/>
  <c r="G65" i="33"/>
  <c r="AB65" i="33"/>
  <c r="BB65" i="33"/>
  <c r="AQ69" i="33"/>
  <c r="K70" i="33"/>
  <c r="AO70" i="33"/>
  <c r="T71" i="33"/>
  <c r="AR71" i="33"/>
  <c r="AV65" i="35"/>
  <c r="H71" i="35"/>
  <c r="L72" i="35"/>
  <c r="AL72" i="35"/>
  <c r="BC72" i="35"/>
  <c r="AU72" i="35"/>
  <c r="AM72" i="35"/>
  <c r="AE72" i="35"/>
  <c r="W72" i="35"/>
  <c r="O72" i="35"/>
  <c r="G72" i="35"/>
  <c r="BA72" i="35"/>
  <c r="AS72" i="35"/>
  <c r="AK72" i="35"/>
  <c r="AC72" i="35"/>
  <c r="U72" i="35"/>
  <c r="M72" i="35"/>
  <c r="E72" i="35"/>
  <c r="AY72" i="35"/>
  <c r="AQ72" i="35"/>
  <c r="AI72" i="35"/>
  <c r="AA72" i="35"/>
  <c r="S72" i="35"/>
  <c r="K72" i="35"/>
  <c r="AV72" i="35"/>
  <c r="AH72" i="35"/>
  <c r="V72" i="35"/>
  <c r="I72" i="35"/>
  <c r="BB72" i="33"/>
  <c r="AT72" i="33"/>
  <c r="AL72" i="33"/>
  <c r="AD72" i="33"/>
  <c r="V72" i="33"/>
  <c r="N72" i="33"/>
  <c r="F72" i="33"/>
  <c r="AR72" i="35"/>
  <c r="AF72" i="35"/>
  <c r="R72" i="35"/>
  <c r="F72" i="35"/>
  <c r="BD72" i="35"/>
  <c r="AP72" i="35"/>
  <c r="AD72" i="35"/>
  <c r="Q72" i="35"/>
  <c r="BB72" i="35"/>
  <c r="AO72" i="35"/>
  <c r="AB72" i="35"/>
  <c r="P72" i="35"/>
  <c r="AX72" i="33"/>
  <c r="AP72" i="33"/>
  <c r="AH72" i="33"/>
  <c r="Z72" i="33"/>
  <c r="R72" i="33"/>
  <c r="J72" i="33"/>
  <c r="AX69" i="35"/>
  <c r="AH69" i="35"/>
  <c r="C9" i="33"/>
  <c r="L67" i="33"/>
  <c r="U67" i="33"/>
  <c r="AE67" i="33"/>
  <c r="AN67" i="33"/>
  <c r="AW67" i="33"/>
  <c r="R69" i="33"/>
  <c r="O72" i="33"/>
  <c r="Y72" i="33"/>
  <c r="AJ72" i="33"/>
  <c r="AU72" i="33"/>
  <c r="R67" i="35"/>
  <c r="AR67" i="35"/>
  <c r="AP69" i="35"/>
  <c r="N72" i="35"/>
  <c r="AN72" i="35"/>
  <c r="AM87" i="35"/>
  <c r="AM66" i="35" s="1"/>
  <c r="AM87" i="33"/>
  <c r="AM66" i="33" s="1"/>
  <c r="AW69" i="35"/>
  <c r="AO69" i="35"/>
  <c r="AG69" i="35"/>
  <c r="P26" i="33"/>
  <c r="AF26" i="33"/>
  <c r="AF28" i="33" s="1"/>
  <c r="AF29" i="33" s="1"/>
  <c r="AV26" i="33"/>
  <c r="AV28" i="33" s="1"/>
  <c r="AK48" i="33"/>
  <c r="M67" i="33"/>
  <c r="W67" i="33"/>
  <c r="AF67" i="33"/>
  <c r="AO67" i="33"/>
  <c r="AX67" i="33"/>
  <c r="J69" i="33"/>
  <c r="E72" i="33"/>
  <c r="P72" i="33"/>
  <c r="AA72" i="33"/>
  <c r="AK72" i="33"/>
  <c r="AV72" i="33"/>
  <c r="X67" i="35"/>
  <c r="AX67" i="35"/>
  <c r="T72" i="35"/>
  <c r="AT72" i="35"/>
  <c r="AB67" i="35"/>
  <c r="BA67" i="35"/>
  <c r="X72" i="35"/>
  <c r="AW72" i="35"/>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V67" i="35"/>
  <c r="AJ67" i="35"/>
  <c r="V67" i="35"/>
  <c r="J67" i="35"/>
  <c r="AT67" i="35"/>
  <c r="AH67" i="35"/>
  <c r="U67" i="35"/>
  <c r="H67" i="35"/>
  <c r="AS67" i="35"/>
  <c r="AF67" i="35"/>
  <c r="T67" i="35"/>
  <c r="F67" i="35"/>
  <c r="BB67" i="33"/>
  <c r="AT67" i="33"/>
  <c r="AL67" i="33"/>
  <c r="AD67" i="33"/>
  <c r="V67" i="33"/>
  <c r="N67" i="33"/>
  <c r="F67" i="33"/>
  <c r="BB69" i="33"/>
  <c r="AT69" i="35"/>
  <c r="AT69" i="33"/>
  <c r="AL69" i="33"/>
  <c r="AD69" i="35"/>
  <c r="AD69" i="33"/>
  <c r="V69" i="33"/>
  <c r="N69" i="33"/>
  <c r="F69" i="33"/>
  <c r="N26" i="33"/>
  <c r="N28" i="33" s="1"/>
  <c r="V26" i="33"/>
  <c r="AD26" i="33"/>
  <c r="AD28" i="33" s="1"/>
  <c r="AL26" i="33"/>
  <c r="AL28" i="33" s="1"/>
  <c r="AT26" i="33"/>
  <c r="H67" i="33"/>
  <c r="Q67" i="33"/>
  <c r="Z67" i="33"/>
  <c r="AI67" i="33"/>
  <c r="AR67" i="33"/>
  <c r="BA67" i="33"/>
  <c r="AO69" i="33"/>
  <c r="AX69" i="33"/>
  <c r="I72" i="33"/>
  <c r="T72" i="33"/>
  <c r="AE72" i="33"/>
  <c r="AO72" i="33"/>
  <c r="AZ72" i="33"/>
  <c r="E67" i="35"/>
  <c r="AD67" i="35"/>
  <c r="BD67" i="35"/>
  <c r="BB69" i="35"/>
  <c r="Z72" i="35"/>
  <c r="AZ72" i="35"/>
  <c r="F26" i="35"/>
  <c r="F28" i="35" s="1"/>
  <c r="F29" i="35" s="1"/>
  <c r="H26" i="35"/>
  <c r="H28" i="35" s="1"/>
  <c r="AI33" i="35" s="1"/>
  <c r="AN26" i="35"/>
  <c r="AN28" i="35" s="1"/>
  <c r="J26" i="35"/>
  <c r="J28" i="35" s="1"/>
  <c r="R26" i="35"/>
  <c r="R28" i="35" s="1"/>
  <c r="Z26" i="35"/>
  <c r="AH26" i="35"/>
  <c r="AH28" i="35" s="1"/>
  <c r="AH29" i="35" s="1"/>
  <c r="AP26" i="35"/>
  <c r="E26" i="35"/>
  <c r="E28" i="35" s="1"/>
  <c r="M26" i="35"/>
  <c r="M28" i="35" s="1"/>
  <c r="M29" i="35" s="1"/>
  <c r="U26" i="35"/>
  <c r="U28" i="35" s="1"/>
  <c r="U29" i="35" s="1"/>
  <c r="AC26" i="35"/>
  <c r="AK26" i="35"/>
  <c r="AS26" i="35"/>
  <c r="L26" i="35"/>
  <c r="L28" i="35" s="1"/>
  <c r="L29" i="35" s="1"/>
  <c r="T26" i="35"/>
  <c r="T28" i="35" s="1"/>
  <c r="T29" i="35" s="1"/>
  <c r="AB26" i="35"/>
  <c r="AB28" i="35" s="1"/>
  <c r="AJ26" i="35"/>
  <c r="AR26" i="35"/>
  <c r="AR28" i="35" s="1"/>
  <c r="AR29" i="35" s="1"/>
  <c r="G26" i="35"/>
  <c r="G28" i="35" s="1"/>
  <c r="G29" i="35" s="1"/>
  <c r="O26" i="35"/>
  <c r="O28" i="35" s="1"/>
  <c r="W26" i="35"/>
  <c r="W28" i="35" s="1"/>
  <c r="W29" i="35" s="1"/>
  <c r="AE26" i="35"/>
  <c r="AM26" i="35"/>
  <c r="AM28" i="35" s="1"/>
  <c r="AM29" i="35" s="1"/>
  <c r="AU26" i="35"/>
  <c r="AU28" i="35" s="1"/>
  <c r="N26" i="35"/>
  <c r="N28" i="35" s="1"/>
  <c r="N29" i="35" s="1"/>
  <c r="V26" i="35"/>
  <c r="V28" i="35" s="1"/>
  <c r="V29" i="35" s="1"/>
  <c r="AD26" i="35"/>
  <c r="AL26" i="35"/>
  <c r="AL28" i="35" s="1"/>
  <c r="AL29" i="35" s="1"/>
  <c r="AT26" i="35"/>
  <c r="AI28" i="35"/>
  <c r="AI29" i="35" s="1"/>
  <c r="Z28" i="35"/>
  <c r="AP28" i="35"/>
  <c r="AS28" i="35"/>
  <c r="AS29" i="35" s="1"/>
  <c r="K28" i="35"/>
  <c r="K29" i="35" s="1"/>
  <c r="AQ28" i="35"/>
  <c r="AQ29" i="35" s="1"/>
  <c r="I28" i="35"/>
  <c r="Q28" i="35"/>
  <c r="Q29" i="35" s="1"/>
  <c r="Y28" i="35"/>
  <c r="AG28" i="35"/>
  <c r="AO28" i="35"/>
  <c r="AW28" i="35"/>
  <c r="AW29" i="35" s="1"/>
  <c r="BA57" i="35"/>
  <c r="AK57" i="35"/>
  <c r="BB57" i="35"/>
  <c r="AT57" i="35"/>
  <c r="AL57" i="35"/>
  <c r="AU57" i="35"/>
  <c r="AM57" i="35"/>
  <c r="BD57" i="35"/>
  <c r="AV57" i="35"/>
  <c r="AN57" i="35"/>
  <c r="AW57" i="35"/>
  <c r="AO57" i="35"/>
  <c r="AG57" i="35"/>
  <c r="AX57" i="35"/>
  <c r="AP57" i="35"/>
  <c r="AH57" i="35"/>
  <c r="AQ57" i="35"/>
  <c r="AI57" i="35"/>
  <c r="AZ57" i="35"/>
  <c r="AR57" i="35"/>
  <c r="AJ57" i="35"/>
  <c r="S28" i="35"/>
  <c r="S29" i="35" s="1"/>
  <c r="AA28" i="35"/>
  <c r="AA29" i="35" s="1"/>
  <c r="AD28" i="35"/>
  <c r="AJ28" i="35"/>
  <c r="AJ29" i="35" s="1"/>
  <c r="AF29" i="35"/>
  <c r="F26" i="33"/>
  <c r="F28" i="33" s="1"/>
  <c r="AA31" i="33" s="1"/>
  <c r="AW54" i="33"/>
  <c r="AD54" i="33"/>
  <c r="BC54" i="33"/>
  <c r="AU54" i="33"/>
  <c r="AM54" i="33"/>
  <c r="AE54" i="33"/>
  <c r="AK54" i="33"/>
  <c r="AR54" i="33"/>
  <c r="BA54" i="33"/>
  <c r="AZ54" i="33"/>
  <c r="AJ54" i="33"/>
  <c r="AS54" i="33"/>
  <c r="AQ37" i="33"/>
  <c r="AA37" i="33"/>
  <c r="AZ37" i="33"/>
  <c r="AJ37" i="33"/>
  <c r="T37" i="33"/>
  <c r="AS37" i="33"/>
  <c r="AC37" i="33"/>
  <c r="U37" i="33"/>
  <c r="M37" i="33"/>
  <c r="BB37" i="33"/>
  <c r="AT37" i="33"/>
  <c r="AL37" i="33"/>
  <c r="AD37" i="33"/>
  <c r="V37" i="33"/>
  <c r="N37" i="33"/>
  <c r="AW37" i="33"/>
  <c r="AO37" i="33"/>
  <c r="AG37" i="33"/>
  <c r="Y37" i="33"/>
  <c r="Q37" i="33"/>
  <c r="AX37" i="33"/>
  <c r="AP37" i="33"/>
  <c r="AH37" i="33"/>
  <c r="Z37" i="33"/>
  <c r="R37" i="33"/>
  <c r="W37" i="33"/>
  <c r="AF37" i="33"/>
  <c r="AM37" i="33"/>
  <c r="BD37" i="33"/>
  <c r="X37" i="33"/>
  <c r="AE37" i="33"/>
  <c r="AN37" i="33"/>
  <c r="AU37" i="33"/>
  <c r="O37" i="33"/>
  <c r="AV37" i="33"/>
  <c r="P37" i="33"/>
  <c r="BC37" i="33"/>
  <c r="E62" i="33"/>
  <c r="AU30" i="33"/>
  <c r="AM30" i="33"/>
  <c r="AE30" i="33"/>
  <c r="W30" i="33"/>
  <c r="O30" i="33"/>
  <c r="G30" i="33"/>
  <c r="AO30" i="33"/>
  <c r="Y30" i="33"/>
  <c r="I30" i="33"/>
  <c r="AP30" i="33"/>
  <c r="AH30" i="33"/>
  <c r="Z30" i="33"/>
  <c r="AV30" i="33"/>
  <c r="AN30" i="33"/>
  <c r="AF30" i="33"/>
  <c r="X30" i="33"/>
  <c r="P30" i="33"/>
  <c r="H30" i="33"/>
  <c r="AW30" i="33"/>
  <c r="AG30" i="33"/>
  <c r="Q30" i="33"/>
  <c r="R30" i="33"/>
  <c r="AT30" i="33"/>
  <c r="AL30" i="33"/>
  <c r="AD30" i="33"/>
  <c r="V30" i="33"/>
  <c r="N30" i="33"/>
  <c r="F30" i="33"/>
  <c r="F60" i="33" s="1"/>
  <c r="T30" i="33"/>
  <c r="U30" i="33"/>
  <c r="AB30" i="33"/>
  <c r="AC30" i="33"/>
  <c r="AS30" i="33"/>
  <c r="AA30" i="33"/>
  <c r="AI30" i="33"/>
  <c r="L30" i="33"/>
  <c r="J30" i="33"/>
  <c r="AJ30" i="33"/>
  <c r="M30" i="33"/>
  <c r="AK30" i="33"/>
  <c r="S30" i="33"/>
  <c r="AQ30" i="33"/>
  <c r="AR30" i="33"/>
  <c r="AX30" i="33"/>
  <c r="K30" i="33"/>
  <c r="J28" i="33"/>
  <c r="J29" i="33" s="1"/>
  <c r="Z28" i="33"/>
  <c r="Z29" i="33" s="1"/>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U45" i="33"/>
  <c r="AM45" i="33"/>
  <c r="AE45" i="33"/>
  <c r="W45" i="33"/>
  <c r="BD45" i="33"/>
  <c r="AV45" i="33"/>
  <c r="AN45" i="33"/>
  <c r="AF45" i="33"/>
  <c r="X45" i="33"/>
  <c r="AW45" i="33"/>
  <c r="AO45" i="33"/>
  <c r="AG45" i="33"/>
  <c r="Y45" i="33"/>
  <c r="AX45" i="33"/>
  <c r="AP45" i="33"/>
  <c r="AH45" i="33"/>
  <c r="Z45" i="33"/>
  <c r="BA45" i="33"/>
  <c r="AS45" i="33"/>
  <c r="AK45" i="33"/>
  <c r="AC45" i="33"/>
  <c r="U45" i="33"/>
  <c r="BB45" i="33"/>
  <c r="AT45" i="33"/>
  <c r="AL45" i="33"/>
  <c r="AD45" i="33"/>
  <c r="V45" i="33"/>
  <c r="AU32" i="33"/>
  <c r="AM32" i="33"/>
  <c r="AE32" i="33"/>
  <c r="W32" i="33"/>
  <c r="O32" i="33"/>
  <c r="Y32" i="33"/>
  <c r="AV32" i="33"/>
  <c r="AN32" i="33"/>
  <c r="AF32" i="33"/>
  <c r="X32" i="33"/>
  <c r="P32" i="33"/>
  <c r="H32" i="33"/>
  <c r="AW32" i="33"/>
  <c r="AO32" i="33"/>
  <c r="AG32" i="33"/>
  <c r="Q32" i="33"/>
  <c r="I32" i="33"/>
  <c r="AX32" i="33"/>
  <c r="AP32" i="33"/>
  <c r="AH32" i="33"/>
  <c r="Z32" i="33"/>
  <c r="R32" i="33"/>
  <c r="J32" i="33"/>
  <c r="AT32" i="33"/>
  <c r="AL32" i="33"/>
  <c r="AD32" i="33"/>
  <c r="V32" i="33"/>
  <c r="N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C42" i="33"/>
  <c r="AF42" i="33"/>
  <c r="AJ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U32" i="33"/>
  <c r="T29" i="33"/>
  <c r="S26" i="33"/>
  <c r="AA26" i="33"/>
  <c r="AQ26" i="33"/>
  <c r="AJ32" i="33"/>
  <c r="AM33" i="33"/>
  <c r="AA45" i="33"/>
  <c r="BA48" i="33"/>
  <c r="W29" i="33"/>
  <c r="AO29" i="33"/>
  <c r="L32" i="33"/>
  <c r="AI32" i="33"/>
  <c r="I33" i="33"/>
  <c r="AA39" i="33"/>
  <c r="R40" i="33"/>
  <c r="AX40" i="33"/>
  <c r="AZ45" i="33"/>
  <c r="AT48" i="33"/>
  <c r="AU50" i="33"/>
  <c r="V28" i="33"/>
  <c r="V29" i="33" s="1"/>
  <c r="AN29" i="33"/>
  <c r="K32" i="33"/>
  <c r="AC32" i="33"/>
  <c r="AZ32" i="33"/>
  <c r="Z39" i="33"/>
  <c r="Q40" i="33"/>
  <c r="AW40" i="33"/>
  <c r="AY45" i="33"/>
  <c r="AS49" i="33"/>
  <c r="AH55"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X50" i="33"/>
  <c r="AP50" i="33"/>
  <c r="AH50" i="33"/>
  <c r="Z50" i="33"/>
  <c r="AY50" i="33"/>
  <c r="AQ50" i="33"/>
  <c r="AI50" i="33"/>
  <c r="AA50" i="33"/>
  <c r="AZ50" i="33"/>
  <c r="AR50" i="33"/>
  <c r="AJ50" i="33"/>
  <c r="AB50" i="33"/>
  <c r="BA50" i="33"/>
  <c r="AS50" i="33"/>
  <c r="AK50" i="33"/>
  <c r="AC50" i="33"/>
  <c r="BD50" i="33"/>
  <c r="AV50" i="33"/>
  <c r="AN50" i="33"/>
  <c r="AF50" i="33"/>
  <c r="AW50" i="33"/>
  <c r="AO50" i="33"/>
  <c r="AG50" i="33"/>
  <c r="AQ45" i="33"/>
  <c r="AK49" i="33"/>
  <c r="AR32" i="33"/>
  <c r="AD49" i="33"/>
  <c r="AM29" i="33"/>
  <c r="AB32" i="33"/>
  <c r="AY32" i="33"/>
  <c r="S39" i="33"/>
  <c r="AY39" i="33"/>
  <c r="AR45" i="33"/>
  <c r="AL48" i="33"/>
  <c r="AL49" i="33"/>
  <c r="AM50" i="33"/>
  <c r="AC29" i="33"/>
  <c r="T32" i="33"/>
  <c r="AQ32" i="33"/>
  <c r="Q33" i="33"/>
  <c r="AP39" i="33"/>
  <c r="R42" i="33"/>
  <c r="AI45" i="33"/>
  <c r="AC48" i="33"/>
  <c r="AC49" i="33"/>
  <c r="AD50" i="33"/>
  <c r="AX55" i="33"/>
  <c r="S32" i="33"/>
  <c r="AI39" i="33"/>
  <c r="AB45" i="33"/>
  <c r="BB48" i="33"/>
  <c r="BB49" i="33"/>
  <c r="BC50" i="33"/>
  <c r="BA49" i="33"/>
  <c r="AY33" i="33"/>
  <c r="AI33" i="33"/>
  <c r="S33" i="33"/>
  <c r="AZ33" i="33"/>
  <c r="AJ33" i="33"/>
  <c r="T33" i="33"/>
  <c r="BA33" i="33"/>
  <c r="AC33" i="33"/>
  <c r="M33" i="33"/>
  <c r="AT33" i="33"/>
  <c r="AD33" i="33"/>
  <c r="N33" i="33"/>
  <c r="AO33" i="33"/>
  <c r="AX33" i="33"/>
  <c r="AH33" i="33"/>
  <c r="R33" i="33"/>
  <c r="AH28" i="33"/>
  <c r="BB55" i="33"/>
  <c r="AT55" i="33"/>
  <c r="AL55" i="33"/>
  <c r="BC55" i="33"/>
  <c r="AU55" i="33"/>
  <c r="AM55" i="33"/>
  <c r="AE55" i="33"/>
  <c r="BD55" i="33"/>
  <c r="AV55" i="33"/>
  <c r="AN55" i="33"/>
  <c r="AF55" i="33"/>
  <c r="AW55" i="33"/>
  <c r="AO55" i="33"/>
  <c r="AG55" i="33"/>
  <c r="AZ55" i="33"/>
  <c r="AR55" i="33"/>
  <c r="AJ55" i="33"/>
  <c r="BA55" i="33"/>
  <c r="AS55" i="33"/>
  <c r="AK55" i="33"/>
  <c r="AJ45" i="33"/>
  <c r="AD48" i="33"/>
  <c r="E29" i="33"/>
  <c r="AK29" i="33"/>
  <c r="L29" i="33"/>
  <c r="G29" i="33"/>
  <c r="Y29" i="33"/>
  <c r="AK32" i="33"/>
  <c r="K26" i="33"/>
  <c r="AI26" i="33"/>
  <c r="N29" i="33"/>
  <c r="AD29" i="33"/>
  <c r="AB28" i="33"/>
  <c r="AB29" i="33" s="1"/>
  <c r="AT28" i="33"/>
  <c r="X29" i="33"/>
  <c r="M32" i="33"/>
  <c r="AH39"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N29" i="35" l="1"/>
  <c r="AS57" i="35"/>
  <c r="AY57" i="35"/>
  <c r="AL54" i="33"/>
  <c r="AT54" i="33"/>
  <c r="BB54" i="33"/>
  <c r="AI54" i="33"/>
  <c r="AQ54" i="33"/>
  <c r="AY54" i="33"/>
  <c r="AH54" i="33"/>
  <c r="AP54" i="33"/>
  <c r="AX54" i="33"/>
  <c r="AG54" i="33"/>
  <c r="AO54" i="33"/>
  <c r="AF54" i="33"/>
  <c r="AN54" i="33"/>
  <c r="AV54" i="33"/>
  <c r="T41" i="35"/>
  <c r="AL41" i="35"/>
  <c r="AM49" i="35"/>
  <c r="Y41" i="35"/>
  <c r="AQ41" i="35"/>
  <c r="BD41" i="35"/>
  <c r="AI49" i="35"/>
  <c r="AZ41" i="35"/>
  <c r="AH41" i="35"/>
  <c r="X41" i="35"/>
  <c r="AU41" i="35"/>
  <c r="AC41" i="35"/>
  <c r="AJ41" i="35"/>
  <c r="AA41" i="35"/>
  <c r="R41" i="35"/>
  <c r="AX41" i="35"/>
  <c r="AO41" i="35"/>
  <c r="AN41" i="35"/>
  <c r="AE41" i="35"/>
  <c r="V41" i="35"/>
  <c r="BB41" i="35"/>
  <c r="AS41" i="35"/>
  <c r="P29" i="35"/>
  <c r="AB41" i="35"/>
  <c r="AR41" i="35"/>
  <c r="S41" i="35"/>
  <c r="AI41" i="35"/>
  <c r="AY41" i="35"/>
  <c r="Z41" i="35"/>
  <c r="AP41" i="35"/>
  <c r="Q41" i="35"/>
  <c r="AG41" i="35"/>
  <c r="AW41" i="35"/>
  <c r="AF41" i="35"/>
  <c r="AV41" i="35"/>
  <c r="W41" i="35"/>
  <c r="AM41" i="35"/>
  <c r="BC41" i="35"/>
  <c r="AD41" i="35"/>
  <c r="AT41" i="35"/>
  <c r="U41" i="35"/>
  <c r="AK41" i="35"/>
  <c r="AK49" i="35"/>
  <c r="AV28" i="35"/>
  <c r="AV29" i="35"/>
  <c r="AO49" i="35"/>
  <c r="AW49" i="35"/>
  <c r="AX49" i="35"/>
  <c r="AY49" i="35"/>
  <c r="AZ49" i="35"/>
  <c r="BA49" i="35"/>
  <c r="BB49" i="35"/>
  <c r="BC49" i="35"/>
  <c r="BD49" i="35"/>
  <c r="AE28" i="33"/>
  <c r="AE29" i="33" s="1"/>
  <c r="O33" i="33"/>
  <c r="W33" i="33"/>
  <c r="J33" i="33"/>
  <c r="Z33" i="33"/>
  <c r="AP33" i="33"/>
  <c r="AG33" i="33"/>
  <c r="AW33" i="33"/>
  <c r="V33" i="33"/>
  <c r="AL33" i="33"/>
  <c r="AS33" i="33"/>
  <c r="U33" i="33"/>
  <c r="AK33" i="33"/>
  <c r="L33" i="33"/>
  <c r="AB33" i="33"/>
  <c r="AR33" i="33"/>
  <c r="K33" i="33"/>
  <c r="AA33" i="33"/>
  <c r="AQ33" i="33"/>
  <c r="AU33" i="33"/>
  <c r="H29" i="33"/>
  <c r="Y33" i="33"/>
  <c r="X33" i="33"/>
  <c r="AE33" i="33"/>
  <c r="AF33" i="33"/>
  <c r="P33" i="33"/>
  <c r="AV33" i="33"/>
  <c r="P28" i="33"/>
  <c r="P29" i="33" s="1"/>
  <c r="AN49" i="35"/>
  <c r="AL49" i="35"/>
  <c r="AJ49" i="35"/>
  <c r="AH49" i="35"/>
  <c r="AY37" i="33"/>
  <c r="AI37" i="33"/>
  <c r="S37" i="33"/>
  <c r="AR37" i="33"/>
  <c r="AB37" i="33"/>
  <c r="BA37" i="33"/>
  <c r="AK37" i="33"/>
  <c r="X29" i="35"/>
  <c r="AF49" i="35"/>
  <c r="AV49" i="35"/>
  <c r="AE49" i="35"/>
  <c r="AU49" i="35"/>
  <c r="AD49" i="35"/>
  <c r="AT49" i="35"/>
  <c r="AC49" i="35"/>
  <c r="AS49" i="35"/>
  <c r="AB49" i="35"/>
  <c r="AR49" i="35"/>
  <c r="AA49" i="35"/>
  <c r="AQ49" i="35"/>
  <c r="Z49" i="35"/>
  <c r="AP49" i="35"/>
  <c r="Y49" i="35"/>
  <c r="AO40" i="33"/>
  <c r="AP40" i="33"/>
  <c r="AE33" i="35"/>
  <c r="E29" i="35"/>
  <c r="AH33" i="35"/>
  <c r="AW33" i="35"/>
  <c r="AB33" i="35"/>
  <c r="M33" i="35"/>
  <c r="AQ33" i="35"/>
  <c r="AF31" i="33"/>
  <c r="AO31" i="33"/>
  <c r="AH31" i="33"/>
  <c r="AC31" i="33"/>
  <c r="M31" i="33"/>
  <c r="V42" i="33"/>
  <c r="U33" i="35"/>
  <c r="AM76" i="35"/>
  <c r="AE28" i="35"/>
  <c r="AE29" i="35" s="1"/>
  <c r="AX33" i="35"/>
  <c r="X33" i="35"/>
  <c r="AU33" i="35"/>
  <c r="AC33" i="35"/>
  <c r="AR33" i="35"/>
  <c r="AT28" i="35"/>
  <c r="AT29" i="35" s="1"/>
  <c r="AQ55" i="33"/>
  <c r="AY55" i="33"/>
  <c r="AZ87" i="35"/>
  <c r="AZ66" i="35" s="1"/>
  <c r="AZ76" i="35" s="1"/>
  <c r="AZ87" i="33"/>
  <c r="AZ66" i="33" s="1"/>
  <c r="AZ76" i="33" s="1"/>
  <c r="AQ42" i="33"/>
  <c r="AR42" i="33"/>
  <c r="AS31" i="33"/>
  <c r="AM33" i="35"/>
  <c r="BD87" i="35"/>
  <c r="BD66" i="35" s="1"/>
  <c r="BD87" i="33"/>
  <c r="BD66" i="33" s="1"/>
  <c r="AC42" i="33"/>
  <c r="AV42" i="33"/>
  <c r="Q31" i="33"/>
  <c r="AX31" i="33"/>
  <c r="S31" i="33"/>
  <c r="AS87" i="35"/>
  <c r="AS66" i="35" s="1"/>
  <c r="AS87" i="33"/>
  <c r="AS66" i="33" s="1"/>
  <c r="AS76" i="33" s="1"/>
  <c r="AP87" i="35"/>
  <c r="AP66" i="35" s="1"/>
  <c r="AP76" i="35" s="1"/>
  <c r="AP87" i="33"/>
  <c r="AP66" i="33" s="1"/>
  <c r="AP76" i="33" s="1"/>
  <c r="AR29" i="33"/>
  <c r="AH42" i="33"/>
  <c r="AK42" i="33"/>
  <c r="Y42" i="33"/>
  <c r="BD42" i="33"/>
  <c r="AL42" i="33"/>
  <c r="AV31" i="33"/>
  <c r="H31" i="33"/>
  <c r="H60" i="33" s="1"/>
  <c r="P31" i="33"/>
  <c r="AD31" i="33"/>
  <c r="T31" i="33"/>
  <c r="AI31" i="33"/>
  <c r="I33" i="35"/>
  <c r="AF33" i="35"/>
  <c r="N33" i="35"/>
  <c r="AK33" i="35"/>
  <c r="AZ33" i="35"/>
  <c r="AU31" i="33"/>
  <c r="AP33" i="35"/>
  <c r="AJ33" i="35"/>
  <c r="I28" i="33"/>
  <c r="I29" i="33" s="1"/>
  <c r="AQ87" i="35"/>
  <c r="AQ66" i="35" s="1"/>
  <c r="AQ76" i="35" s="1"/>
  <c r="AQ87" i="33"/>
  <c r="AQ66" i="33" s="1"/>
  <c r="AQ76" i="33" s="1"/>
  <c r="AI42" i="33"/>
  <c r="AJ29" i="33"/>
  <c r="AZ42" i="33"/>
  <c r="X31" i="33"/>
  <c r="L31" i="33"/>
  <c r="AU87" i="35"/>
  <c r="AU66" i="35" s="1"/>
  <c r="AU76" i="35" s="1"/>
  <c r="AU87" i="33"/>
  <c r="AU66" i="33" s="1"/>
  <c r="AU76" i="33" s="1"/>
  <c r="AR87" i="35"/>
  <c r="AR66" i="35" s="1"/>
  <c r="AR76" i="35" s="1"/>
  <c r="AR87" i="33"/>
  <c r="AR66" i="33" s="1"/>
  <c r="BA87" i="35"/>
  <c r="BA66" i="35" s="1"/>
  <c r="BA87" i="33"/>
  <c r="BA66" i="33" s="1"/>
  <c r="BA76" i="33" s="1"/>
  <c r="F29" i="33"/>
  <c r="AL29" i="33"/>
  <c r="AS42" i="33"/>
  <c r="AG42" i="33"/>
  <c r="W42" i="33"/>
  <c r="AN31" i="33"/>
  <c r="AE31" i="33"/>
  <c r="AG31" i="33"/>
  <c r="AL31" i="33"/>
  <c r="AB31" i="33"/>
  <c r="AQ31" i="33"/>
  <c r="Q33" i="35"/>
  <c r="AN33" i="35"/>
  <c r="V33" i="35"/>
  <c r="AS33" i="35"/>
  <c r="K33" i="35"/>
  <c r="AK28" i="35"/>
  <c r="AK29" i="35" s="1"/>
  <c r="AX39" i="33"/>
  <c r="AQ39" i="33"/>
  <c r="R39" i="33"/>
  <c r="BD76" i="33"/>
  <c r="Z42" i="33"/>
  <c r="AY42" i="33"/>
  <c r="S42" i="33"/>
  <c r="AR76" i="33"/>
  <c r="AK31" i="33"/>
  <c r="P33" i="35"/>
  <c r="AY33" i="35"/>
  <c r="AP42" i="33"/>
  <c r="AD42" i="33"/>
  <c r="AW87" i="35"/>
  <c r="AW66" i="35" s="1"/>
  <c r="AW76" i="35" s="1"/>
  <c r="AW87" i="33"/>
  <c r="AW66" i="33" s="1"/>
  <c r="AW76" i="33" s="1"/>
  <c r="AT87" i="35"/>
  <c r="AT66" i="35" s="1"/>
  <c r="AT87" i="33"/>
  <c r="AT66" i="33" s="1"/>
  <c r="AT76" i="33" s="1"/>
  <c r="BC87" i="35"/>
  <c r="BC66" i="35" s="1"/>
  <c r="BC76" i="35" s="1"/>
  <c r="BC87" i="33"/>
  <c r="BC66" i="33" s="1"/>
  <c r="BC76" i="33" s="1"/>
  <c r="Q29" i="33"/>
  <c r="BA42" i="33"/>
  <c r="AO42" i="33"/>
  <c r="AE42" i="33"/>
  <c r="BB42" i="33"/>
  <c r="AM31" i="33"/>
  <c r="AW31" i="33"/>
  <c r="J31" i="33"/>
  <c r="AT31" i="33"/>
  <c r="AJ31" i="33"/>
  <c r="AY31" i="33"/>
  <c r="J33" i="35"/>
  <c r="Y33" i="35"/>
  <c r="AV33" i="35"/>
  <c r="AD33" i="35"/>
  <c r="BA33" i="35"/>
  <c r="S33" i="35"/>
  <c r="AO87" i="35"/>
  <c r="AO66" i="35" s="1"/>
  <c r="AO76" i="35" s="1"/>
  <c r="AO87" i="33"/>
  <c r="AO66" i="33" s="1"/>
  <c r="AO76" i="33" s="1"/>
  <c r="AN42" i="33"/>
  <c r="AS76" i="35"/>
  <c r="AM76" i="33"/>
  <c r="BA76" i="35"/>
  <c r="BB87" i="35"/>
  <c r="BB66" i="35" s="1"/>
  <c r="BB76" i="35" s="1"/>
  <c r="BB87" i="33"/>
  <c r="BB66" i="33" s="1"/>
  <c r="BB76" i="33" s="1"/>
  <c r="U42" i="33"/>
  <c r="Y31" i="33"/>
  <c r="AP31" i="33"/>
  <c r="AY87" i="35"/>
  <c r="AY66" i="35" s="1"/>
  <c r="AY76" i="35" s="1"/>
  <c r="AY87" i="33"/>
  <c r="AY66" i="33" s="1"/>
  <c r="AY76" i="33" s="1"/>
  <c r="AV87" i="35"/>
  <c r="AV66" i="35" s="1"/>
  <c r="AV76" i="35" s="1"/>
  <c r="AV87" i="33"/>
  <c r="AV66" i="33" s="1"/>
  <c r="AV76" i="33" s="1"/>
  <c r="AN87" i="35"/>
  <c r="AN66" i="35" s="1"/>
  <c r="AN76" i="35" s="1"/>
  <c r="AN87" i="33"/>
  <c r="AN66" i="33" s="1"/>
  <c r="AN76" i="33" s="1"/>
  <c r="AA42" i="33"/>
  <c r="T42" i="33"/>
  <c r="AW42" i="33"/>
  <c r="AM42" i="33"/>
  <c r="O31" i="33"/>
  <c r="G31" i="33"/>
  <c r="R31" i="33"/>
  <c r="N31" i="33"/>
  <c r="AR31" i="33"/>
  <c r="R33" i="35"/>
  <c r="AG33" i="35"/>
  <c r="O33" i="35"/>
  <c r="AL33" i="35"/>
  <c r="L33" i="35"/>
  <c r="AA33" i="35"/>
  <c r="AC28" i="35"/>
  <c r="AX54" i="35" s="1"/>
  <c r="AX87" i="33"/>
  <c r="AX66" i="33" s="1"/>
  <c r="AX76" i="33" s="1"/>
  <c r="AX87" i="35"/>
  <c r="AX66" i="35" s="1"/>
  <c r="AX42" i="33"/>
  <c r="AB42" i="33"/>
  <c r="X42" i="33"/>
  <c r="AU42" i="33"/>
  <c r="I31" i="33"/>
  <c r="W31" i="33"/>
  <c r="Z31" i="33"/>
  <c r="U31" i="33"/>
  <c r="V31" i="33"/>
  <c r="H29" i="35"/>
  <c r="Z33" i="35"/>
  <c r="AO33" i="35"/>
  <c r="W33" i="35"/>
  <c r="AT33" i="35"/>
  <c r="T33" i="35"/>
  <c r="AG28" i="33"/>
  <c r="AG29" i="33" s="1"/>
  <c r="BD76" i="35"/>
  <c r="AT76" i="35"/>
  <c r="AX76" i="35"/>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G54" i="35"/>
  <c r="AR54" i="35"/>
  <c r="AD54" i="35"/>
  <c r="Y29" i="35"/>
  <c r="AP29" i="35"/>
  <c r="J29" i="35"/>
  <c r="BA56" i="35"/>
  <c r="AK56" i="35"/>
  <c r="AT56" i="35"/>
  <c r="BC56" i="35"/>
  <c r="AM56" i="35"/>
  <c r="AV56" i="35"/>
  <c r="AF56" i="35"/>
  <c r="AO56" i="35"/>
  <c r="AX56" i="35"/>
  <c r="AH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K31" i="33"/>
  <c r="AQ28" i="33"/>
  <c r="AQ29" i="33" s="1"/>
  <c r="F61" i="33"/>
  <c r="F62" i="33" s="1"/>
  <c r="G61" i="33" s="1"/>
  <c r="E63" i="33"/>
  <c r="E64"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I60"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AW56" i="33" l="1"/>
  <c r="AG56" i="33"/>
  <c r="AH56" i="33"/>
  <c r="AX56" i="33"/>
  <c r="BA56" i="33"/>
  <c r="AK56" i="33"/>
  <c r="AT56" i="33"/>
  <c r="BC56" i="33"/>
  <c r="AM56" i="33"/>
  <c r="AV56" i="33"/>
  <c r="AF56" i="33"/>
  <c r="AQ56" i="33"/>
  <c r="AZ56" i="33"/>
  <c r="AJ56" i="33"/>
  <c r="AP56" i="33"/>
  <c r="BB56" i="33"/>
  <c r="AU56" i="33"/>
  <c r="BD56" i="33"/>
  <c r="AY56" i="33"/>
  <c r="AR56" i="33"/>
  <c r="AO56" i="33"/>
  <c r="AS56" i="33"/>
  <c r="AL56" i="33"/>
  <c r="AN56" i="33"/>
  <c r="AI56" i="33"/>
  <c r="G60" i="35"/>
  <c r="AR56" i="35"/>
  <c r="AI56" i="35"/>
  <c r="AY56" i="35"/>
  <c r="AP56" i="35"/>
  <c r="AG56" i="35"/>
  <c r="AG60" i="35" s="1"/>
  <c r="AW56" i="35"/>
  <c r="AN56" i="35"/>
  <c r="BD56" i="35"/>
  <c r="AU56" i="35"/>
  <c r="AL56" i="35"/>
  <c r="BB56" i="35"/>
  <c r="AS56" i="35"/>
  <c r="AO54" i="35"/>
  <c r="AT54" i="35"/>
  <c r="AT60" i="35" s="1"/>
  <c r="AI54" i="35"/>
  <c r="AI60" i="35" s="1"/>
  <c r="AW54" i="35"/>
  <c r="AW60" i="35" s="1"/>
  <c r="AC29" i="35"/>
  <c r="AL54" i="35"/>
  <c r="AL60" i="35" s="1"/>
  <c r="BB54" i="35"/>
  <c r="AQ54" i="35"/>
  <c r="AQ60" i="35" s="1"/>
  <c r="AF54" i="35"/>
  <c r="AF60" i="35" s="1"/>
  <c r="V60" i="35"/>
  <c r="P60" i="35"/>
  <c r="AE54" i="35"/>
  <c r="AK54" i="35"/>
  <c r="AK60" i="35" s="1"/>
  <c r="AY54" i="35"/>
  <c r="AN54" i="35"/>
  <c r="AN60" i="35" s="1"/>
  <c r="AZ54" i="35"/>
  <c r="AZ60" i="35" s="1"/>
  <c r="AM54" i="35"/>
  <c r="AM60" i="35" s="1"/>
  <c r="AS54" i="35"/>
  <c r="AH54" i="35"/>
  <c r="AH60" i="35" s="1"/>
  <c r="AV54" i="35"/>
  <c r="AV60" i="35" s="1"/>
  <c r="AI58" i="33"/>
  <c r="AX58" i="33"/>
  <c r="AQ58" i="33"/>
  <c r="AH58" i="33"/>
  <c r="AU58" i="33"/>
  <c r="AR58" i="33"/>
  <c r="AM58" i="33"/>
  <c r="AJ58" i="33"/>
  <c r="AP58" i="33"/>
  <c r="AZ58" i="33"/>
  <c r="AY58" i="33"/>
  <c r="AL58" i="33"/>
  <c r="BD58" i="33"/>
  <c r="BA58" i="33"/>
  <c r="AV58" i="33"/>
  <c r="AS58" i="33"/>
  <c r="AT58" i="33"/>
  <c r="AO58" i="33"/>
  <c r="BC58" i="33"/>
  <c r="BB58" i="33"/>
  <c r="AN58" i="33"/>
  <c r="AK58" i="33"/>
  <c r="AW58" i="33"/>
  <c r="AU54" i="35"/>
  <c r="BA54" i="35"/>
  <c r="BA60" i="35" s="1"/>
  <c r="AP54" i="35"/>
  <c r="BD54" i="35"/>
  <c r="AY34" i="33"/>
  <c r="K34" i="33"/>
  <c r="K60" i="33" s="1"/>
  <c r="AQ34" i="33"/>
  <c r="AJ34" i="33"/>
  <c r="T34" i="33"/>
  <c r="S34" i="33"/>
  <c r="AN34" i="33"/>
  <c r="Q34" i="33"/>
  <c r="AS34" i="33"/>
  <c r="AD34" i="33"/>
  <c r="AZ34" i="33"/>
  <c r="AX34" i="33"/>
  <c r="AK34" i="33"/>
  <c r="V34" i="33"/>
  <c r="J34" i="33"/>
  <c r="J60" i="33" s="1"/>
  <c r="AR34" i="33"/>
  <c r="AV34" i="33"/>
  <c r="AL34" i="33"/>
  <c r="AF34" i="33"/>
  <c r="AT34" i="33"/>
  <c r="AU34" i="33"/>
  <c r="X34" i="33"/>
  <c r="AP34" i="33"/>
  <c r="AC34" i="33"/>
  <c r="N34" i="33"/>
  <c r="R34" i="33"/>
  <c r="L34" i="33"/>
  <c r="AM34" i="33"/>
  <c r="P34" i="33"/>
  <c r="AH34" i="33"/>
  <c r="U34" i="33"/>
  <c r="AA34" i="33"/>
  <c r="BB34" i="33"/>
  <c r="AI34" i="33"/>
  <c r="AG34" i="33"/>
  <c r="BA34" i="33"/>
  <c r="AE34" i="33"/>
  <c r="AW34" i="33"/>
  <c r="Z34" i="33"/>
  <c r="M34" i="33"/>
  <c r="AB34" i="33"/>
  <c r="AO34" i="33"/>
  <c r="O34" i="33"/>
  <c r="W34" i="33"/>
  <c r="Y34" i="33"/>
  <c r="BC54" i="35"/>
  <c r="BC60" i="35" s="1"/>
  <c r="AJ54" i="35"/>
  <c r="AX60" i="35"/>
  <c r="R60" i="35"/>
  <c r="AC60" i="35"/>
  <c r="K60" i="35"/>
  <c r="O60" i="35"/>
  <c r="U60" i="35"/>
  <c r="AR60" i="35"/>
  <c r="Z60" i="35"/>
  <c r="AO60" i="35"/>
  <c r="M60" i="35"/>
  <c r="AJ60" i="35"/>
  <c r="E63" i="35"/>
  <c r="E64" i="35" s="1"/>
  <c r="F61" i="35"/>
  <c r="AB60" i="35"/>
  <c r="J60" i="35"/>
  <c r="Y60" i="35"/>
  <c r="BB60" i="35"/>
  <c r="T60" i="35"/>
  <c r="Q60" i="35"/>
  <c r="AS60" i="35"/>
  <c r="AD60" i="35"/>
  <c r="L60" i="35"/>
  <c r="I60" i="35"/>
  <c r="X60" i="35"/>
  <c r="AA60" i="35"/>
  <c r="AE60" i="35"/>
  <c r="N60" i="35"/>
  <c r="S60" i="35"/>
  <c r="AP60" i="35"/>
  <c r="H60" i="35"/>
  <c r="W60" i="35"/>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F63" i="33"/>
  <c r="F64" i="33" s="1"/>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P36" i="33"/>
  <c r="AW36" i="33"/>
  <c r="AO36" i="33"/>
  <c r="AG36" i="33"/>
  <c r="Y36" i="33"/>
  <c r="Y60" i="33" s="1"/>
  <c r="Q36" i="33"/>
  <c r="AX36" i="33"/>
  <c r="AP36" i="33"/>
  <c r="AH36" i="33"/>
  <c r="Z36" i="33"/>
  <c r="Z60" i="33" s="1"/>
  <c r="R36" i="33"/>
  <c r="R60" i="33" s="1"/>
  <c r="BA36" i="33"/>
  <c r="AS36" i="33"/>
  <c r="AS60" i="33" s="1"/>
  <c r="AK36" i="33"/>
  <c r="AC36" i="33"/>
  <c r="U36" i="33"/>
  <c r="U60" i="33" s="1"/>
  <c r="M36" i="33"/>
  <c r="BB36" i="33"/>
  <c r="AT36" i="33"/>
  <c r="AL36" i="33"/>
  <c r="AD36" i="33"/>
  <c r="V36" i="33"/>
  <c r="V60" i="33" s="1"/>
  <c r="N36" i="33"/>
  <c r="AJ36" i="33"/>
  <c r="AQ36" i="33"/>
  <c r="AZ36" i="33"/>
  <c r="T36" i="33"/>
  <c r="AR36" i="33"/>
  <c r="AY36" i="33"/>
  <c r="AA36" i="33"/>
  <c r="AB36" i="33"/>
  <c r="AI36" i="33"/>
  <c r="L36" i="33"/>
  <c r="S36" i="33"/>
  <c r="S60" i="33" s="1"/>
  <c r="G62" i="33"/>
  <c r="H61" i="33" s="1"/>
  <c r="AA29" i="33"/>
  <c r="D41" i="20"/>
  <c r="H12" i="20"/>
  <c r="BD60" i="35" l="1"/>
  <c r="AU60" i="35"/>
  <c r="AY60" i="35"/>
  <c r="AJ60" i="33"/>
  <c r="AI60" i="33"/>
  <c r="X60" i="33"/>
  <c r="AV60" i="33"/>
  <c r="AB60" i="33"/>
  <c r="BD60" i="33"/>
  <c r="AL60" i="33"/>
  <c r="AY60" i="33"/>
  <c r="N60" i="33"/>
  <c r="AT60" i="33"/>
  <c r="W60" i="33"/>
  <c r="AZ60" i="33"/>
  <c r="AG60" i="33"/>
  <c r="O60" i="33"/>
  <c r="AP60" i="33"/>
  <c r="BC60" i="33"/>
  <c r="AX60" i="33"/>
  <c r="AR60" i="33"/>
  <c r="AO60" i="33"/>
  <c r="T60" i="33"/>
  <c r="BB60" i="33"/>
  <c r="AW60" i="33"/>
  <c r="BA60" i="33"/>
  <c r="E87" i="35"/>
  <c r="E66" i="35" s="1"/>
  <c r="E87" i="33"/>
  <c r="E66" i="33" s="1"/>
  <c r="E76" i="33" s="1"/>
  <c r="E77" i="33" s="1"/>
  <c r="E80" i="33" s="1"/>
  <c r="E81" i="33" s="1"/>
  <c r="L60" i="33"/>
  <c r="AQ60" i="33"/>
  <c r="M60" i="33"/>
  <c r="P60" i="33"/>
  <c r="AE60" i="33"/>
  <c r="AM60" i="33"/>
  <c r="AC60" i="33"/>
  <c r="AF60" i="33"/>
  <c r="AU60" i="33"/>
  <c r="AA60" i="33"/>
  <c r="AK60" i="33"/>
  <c r="Q60" i="33"/>
  <c r="AN60" i="33"/>
  <c r="F62" i="35"/>
  <c r="G61" i="35" s="1"/>
  <c r="AH60" i="33"/>
  <c r="H62" i="33"/>
  <c r="I61" i="33" s="1"/>
  <c r="G63" i="33"/>
  <c r="G64" i="33" s="1"/>
  <c r="AD60" i="33"/>
  <c r="D42" i="20"/>
  <c r="I12" i="20"/>
  <c r="H63" i="33" l="1"/>
  <c r="H64" i="33" s="1"/>
  <c r="F87" i="33"/>
  <c r="F66" i="33" s="1"/>
  <c r="F76" i="33" s="1"/>
  <c r="F77" i="33" s="1"/>
  <c r="F80" i="33" s="1"/>
  <c r="F81" i="33" s="1"/>
  <c r="F87" i="35"/>
  <c r="F66" i="35" s="1"/>
  <c r="F63" i="35"/>
  <c r="F64" i="35" s="1"/>
  <c r="G62" i="35"/>
  <c r="H61" i="35" s="1"/>
  <c r="I62" i="33"/>
  <c r="J61" i="33" s="1"/>
  <c r="D43" i="20"/>
  <c r="J12" i="20"/>
  <c r="G63" i="35" l="1"/>
  <c r="G64" i="35" s="1"/>
  <c r="G87" i="35"/>
  <c r="G66" i="35" s="1"/>
  <c r="G87" i="33"/>
  <c r="G66" i="33" s="1"/>
  <c r="G76" i="33" s="1"/>
  <c r="G77" i="33" s="1"/>
  <c r="G80" i="33" s="1"/>
  <c r="G81" i="33" s="1"/>
  <c r="I63" i="33"/>
  <c r="I64" i="33" s="1"/>
  <c r="H62" i="35"/>
  <c r="I61" i="35" s="1"/>
  <c r="J62" i="33"/>
  <c r="K61" i="33" s="1"/>
  <c r="D44" i="20"/>
  <c r="K12" i="20"/>
  <c r="H87" i="35" l="1"/>
  <c r="H66" i="35" s="1"/>
  <c r="H87" i="33"/>
  <c r="H66" i="33" s="1"/>
  <c r="H76" i="33" s="1"/>
  <c r="H77" i="33" s="1"/>
  <c r="H80" i="33" s="1"/>
  <c r="H81" i="33" s="1"/>
  <c r="H63" i="35"/>
  <c r="H64" i="35" s="1"/>
  <c r="J63" i="33"/>
  <c r="J64" i="33" s="1"/>
  <c r="I62" i="35"/>
  <c r="J61" i="35" s="1"/>
  <c r="K62" i="33"/>
  <c r="L61" i="33" s="1"/>
  <c r="D45" i="20"/>
  <c r="L12" i="20"/>
  <c r="I63" i="35" l="1"/>
  <c r="I64" i="35" s="1"/>
  <c r="I87" i="35"/>
  <c r="I66" i="35" s="1"/>
  <c r="I87" i="33"/>
  <c r="I66" i="33" s="1"/>
  <c r="I76" i="33" s="1"/>
  <c r="I77" i="33" s="1"/>
  <c r="I80" i="33" s="1"/>
  <c r="I81" i="33" s="1"/>
  <c r="J62" i="35"/>
  <c r="K61" i="35" s="1"/>
  <c r="K63" i="33"/>
  <c r="K64" i="33" s="1"/>
  <c r="L62" i="33"/>
  <c r="M61" i="33" s="1"/>
  <c r="D46" i="20"/>
  <c r="M12" i="20"/>
  <c r="J87" i="33" l="1"/>
  <c r="J66" i="33" s="1"/>
  <c r="J76" i="33" s="1"/>
  <c r="J77" i="33" s="1"/>
  <c r="J80" i="33" s="1"/>
  <c r="J81" i="33" s="1"/>
  <c r="J87" i="35"/>
  <c r="J66" i="35" s="1"/>
  <c r="J63" i="35"/>
  <c r="J64" i="35" s="1"/>
  <c r="L63" i="33"/>
  <c r="L64" i="33" s="1"/>
  <c r="K62" i="35"/>
  <c r="L61" i="35" s="1"/>
  <c r="M62" i="33"/>
  <c r="N61" i="33" s="1"/>
  <c r="D47" i="20"/>
  <c r="N12" i="20"/>
  <c r="K69" i="35" s="1"/>
  <c r="M63" i="33" l="1"/>
  <c r="M64" i="33" s="1"/>
  <c r="K87" i="35"/>
  <c r="K66" i="35" s="1"/>
  <c r="K76" i="35" s="1"/>
  <c r="K87" i="33"/>
  <c r="K66" i="33" s="1"/>
  <c r="K76" i="33" s="1"/>
  <c r="K77" i="33" s="1"/>
  <c r="K80" i="33" s="1"/>
  <c r="K81" i="33" s="1"/>
  <c r="K63" i="35"/>
  <c r="K64" i="35" s="1"/>
  <c r="L62" i="35"/>
  <c r="M61" i="35" s="1"/>
  <c r="N62" i="33"/>
  <c r="O61" i="33" s="1"/>
  <c r="D48" i="20"/>
  <c r="O12" i="20"/>
  <c r="L69" i="35" s="1"/>
  <c r="K77" i="35" l="1"/>
  <c r="K80" i="35" s="1"/>
  <c r="L87" i="35"/>
  <c r="L66" i="35" s="1"/>
  <c r="L76" i="35" s="1"/>
  <c r="L87" i="33"/>
  <c r="L66" i="33" s="1"/>
  <c r="L76" i="33" s="1"/>
  <c r="L77" i="33" s="1"/>
  <c r="L80" i="33" s="1"/>
  <c r="L81" i="33" s="1"/>
  <c r="L63" i="35"/>
  <c r="L64" i="35" s="1"/>
  <c r="M62" i="35"/>
  <c r="N61" i="35" s="1"/>
  <c r="N63" i="33"/>
  <c r="N64" i="33" s="1"/>
  <c r="O62" i="33"/>
  <c r="P61" i="33" s="1"/>
  <c r="D49" i="20"/>
  <c r="P12" i="20"/>
  <c r="M69" i="35" s="1"/>
  <c r="L77" i="35" l="1"/>
  <c r="L80" i="35" s="1"/>
  <c r="O63" i="33"/>
  <c r="O64" i="33" s="1"/>
  <c r="M63" i="35"/>
  <c r="M64" i="35" s="1"/>
  <c r="M87" i="35"/>
  <c r="M66" i="35" s="1"/>
  <c r="M76" i="35" s="1"/>
  <c r="M87" i="33"/>
  <c r="M66" i="33" s="1"/>
  <c r="M76" i="33" s="1"/>
  <c r="M77" i="33" s="1"/>
  <c r="M80" i="33" s="1"/>
  <c r="M81" i="33" s="1"/>
  <c r="N62" i="35"/>
  <c r="O61" i="35" s="1"/>
  <c r="P62" i="33"/>
  <c r="Q61" i="33" s="1"/>
  <c r="D50" i="20"/>
  <c r="Q12" i="20"/>
  <c r="N69" i="35" s="1"/>
  <c r="P63" i="33" l="1"/>
  <c r="P64" i="33" s="1"/>
  <c r="N87" i="35"/>
  <c r="N66" i="35" s="1"/>
  <c r="N76" i="35" s="1"/>
  <c r="N87" i="33"/>
  <c r="N66" i="33" s="1"/>
  <c r="N76" i="33" s="1"/>
  <c r="N77" i="33" s="1"/>
  <c r="N80" i="33" s="1"/>
  <c r="N81" i="33" s="1"/>
  <c r="M77" i="35"/>
  <c r="M80" i="35" s="1"/>
  <c r="N63" i="35"/>
  <c r="N64" i="35" s="1"/>
  <c r="N77" i="35" s="1"/>
  <c r="N80" i="35" s="1"/>
  <c r="O62" i="35"/>
  <c r="P61" i="35" s="1"/>
  <c r="Q62" i="33"/>
  <c r="R61" i="33" s="1"/>
  <c r="R12" i="20"/>
  <c r="O69" i="35" s="1"/>
  <c r="D51" i="20"/>
  <c r="O63" i="35" l="1"/>
  <c r="O64" i="35" s="1"/>
  <c r="O87" i="35"/>
  <c r="O66" i="35" s="1"/>
  <c r="O76" i="35" s="1"/>
  <c r="O87" i="33"/>
  <c r="O66" i="33" s="1"/>
  <c r="O76" i="33" s="1"/>
  <c r="O77" i="33" s="1"/>
  <c r="O80" i="33" s="1"/>
  <c r="O81" i="33" s="1"/>
  <c r="Q63" i="33"/>
  <c r="Q64" i="33" s="1"/>
  <c r="P62" i="35"/>
  <c r="Q61" i="35" s="1"/>
  <c r="R62" i="33"/>
  <c r="S61" i="33" s="1"/>
  <c r="D52" i="20"/>
  <c r="S12" i="20"/>
  <c r="P69" i="35" s="1"/>
  <c r="O77" i="35" l="1"/>
  <c r="O80" i="35" s="1"/>
  <c r="R63" i="33"/>
  <c r="R64" i="33" s="1"/>
  <c r="P87" i="35"/>
  <c r="P66" i="35" s="1"/>
  <c r="P76" i="35" s="1"/>
  <c r="P87" i="33"/>
  <c r="P66" i="33" s="1"/>
  <c r="P76" i="33" s="1"/>
  <c r="P77" i="33" s="1"/>
  <c r="P80" i="33" s="1"/>
  <c r="P81" i="33" s="1"/>
  <c r="P63" i="35"/>
  <c r="P64" i="35" s="1"/>
  <c r="Q62" i="35"/>
  <c r="R61" i="35" s="1"/>
  <c r="S62" i="33"/>
  <c r="T61" i="33" s="1"/>
  <c r="D53" i="20"/>
  <c r="T12" i="20"/>
  <c r="Q69" i="35" s="1"/>
  <c r="P77" i="35" l="1"/>
  <c r="P80" i="35" s="1"/>
  <c r="S63" i="33"/>
  <c r="S64" i="33" s="1"/>
  <c r="Q87" i="35"/>
  <c r="Q66" i="35" s="1"/>
  <c r="Q76" i="35" s="1"/>
  <c r="Q87" i="33"/>
  <c r="Q66" i="33" s="1"/>
  <c r="Q76" i="33" s="1"/>
  <c r="Q77" i="33" s="1"/>
  <c r="Q80" i="33" s="1"/>
  <c r="Q81" i="33" s="1"/>
  <c r="Q63" i="35"/>
  <c r="Q64" i="35" s="1"/>
  <c r="R62" i="35"/>
  <c r="S61" i="35" s="1"/>
  <c r="T62" i="33"/>
  <c r="U61" i="33" s="1"/>
  <c r="D54" i="20"/>
  <c r="U12" i="20"/>
  <c r="R69" i="35" s="1"/>
  <c r="Q77" i="35" l="1"/>
  <c r="Q80" i="35" s="1"/>
  <c r="R87" i="35"/>
  <c r="R66" i="35" s="1"/>
  <c r="R76" i="35" s="1"/>
  <c r="R87" i="33"/>
  <c r="R66" i="33" s="1"/>
  <c r="R76" i="33" s="1"/>
  <c r="R77" i="33" s="1"/>
  <c r="R80" i="33" s="1"/>
  <c r="R81" i="33" s="1"/>
  <c r="T63" i="33"/>
  <c r="T64" i="33" s="1"/>
  <c r="R63" i="35"/>
  <c r="R64" i="35" s="1"/>
  <c r="S62" i="35"/>
  <c r="T61" i="35" s="1"/>
  <c r="U62" i="33"/>
  <c r="V61" i="33" s="1"/>
  <c r="D55" i="20"/>
  <c r="V12" i="20"/>
  <c r="S69" i="35" s="1"/>
  <c r="U63" i="33" l="1"/>
  <c r="U64" i="33" s="1"/>
  <c r="S87" i="35"/>
  <c r="S66" i="35" s="1"/>
  <c r="S76" i="35" s="1"/>
  <c r="S87" i="33"/>
  <c r="S66" i="33" s="1"/>
  <c r="S76" i="33" s="1"/>
  <c r="S77" i="33" s="1"/>
  <c r="S80" i="33" s="1"/>
  <c r="S81" i="33" s="1"/>
  <c r="S63" i="35"/>
  <c r="S64" i="35" s="1"/>
  <c r="R77" i="35"/>
  <c r="R80" i="35" s="1"/>
  <c r="T62" i="35"/>
  <c r="U61" i="35" s="1"/>
  <c r="V62" i="33"/>
  <c r="W61" i="33" s="1"/>
  <c r="D56" i="20"/>
  <c r="W12" i="20"/>
  <c r="T69" i="35" s="1"/>
  <c r="S77" i="35" l="1"/>
  <c r="S80" i="35" s="1"/>
  <c r="V63" i="33"/>
  <c r="V64" i="33" s="1"/>
  <c r="T87" i="35"/>
  <c r="T66" i="35" s="1"/>
  <c r="T76" i="35" s="1"/>
  <c r="T87" i="33"/>
  <c r="T66" i="33" s="1"/>
  <c r="T76" i="33" s="1"/>
  <c r="T77" i="33" s="1"/>
  <c r="T80" i="33" s="1"/>
  <c r="T81" i="33" s="1"/>
  <c r="T63" i="35"/>
  <c r="T64" i="35" s="1"/>
  <c r="U62" i="35"/>
  <c r="V61" i="35" s="1"/>
  <c r="W62" i="33"/>
  <c r="X61" i="33" s="1"/>
  <c r="D57" i="20"/>
  <c r="X12" i="20"/>
  <c r="U69" i="35" s="1"/>
  <c r="T77" i="35" l="1"/>
  <c r="T80" i="35" s="1"/>
  <c r="U87" i="35"/>
  <c r="U66" i="35" s="1"/>
  <c r="U76" i="35" s="1"/>
  <c r="U87" i="33"/>
  <c r="U66" i="33" s="1"/>
  <c r="U76" i="33" s="1"/>
  <c r="U77" i="33" s="1"/>
  <c r="U80" i="33" s="1"/>
  <c r="U81" i="33" s="1"/>
  <c r="W63" i="33"/>
  <c r="W64" i="33" s="1"/>
  <c r="U63" i="35"/>
  <c r="U64" i="35" s="1"/>
  <c r="V62" i="35"/>
  <c r="W61" i="35" s="1"/>
  <c r="X62" i="33"/>
  <c r="Y61" i="33" s="1"/>
  <c r="D58" i="20"/>
  <c r="Y12" i="20"/>
  <c r="V69" i="35" s="1"/>
  <c r="X63" i="33" l="1"/>
  <c r="X64" i="33" s="1"/>
  <c r="V87" i="35"/>
  <c r="V66" i="35" s="1"/>
  <c r="V76" i="35" s="1"/>
  <c r="V87" i="33"/>
  <c r="V66" i="33" s="1"/>
  <c r="V76" i="33" s="1"/>
  <c r="V77" i="33" s="1"/>
  <c r="V80" i="33" s="1"/>
  <c r="V81" i="33" s="1"/>
  <c r="V63" i="35"/>
  <c r="V64" i="35" s="1"/>
  <c r="V77" i="35" s="1"/>
  <c r="V80" i="35" s="1"/>
  <c r="U77" i="35"/>
  <c r="U80" i="35" s="1"/>
  <c r="W62" i="35"/>
  <c r="X61" i="35" s="1"/>
  <c r="Y62" i="33"/>
  <c r="Z61" i="33" s="1"/>
  <c r="D59" i="20"/>
  <c r="Z12" i="20"/>
  <c r="W69" i="35" s="1"/>
  <c r="W63" i="35" l="1"/>
  <c r="W64" i="35" s="1"/>
  <c r="W87" i="35"/>
  <c r="W66" i="35" s="1"/>
  <c r="W76" i="35" s="1"/>
  <c r="W87" i="33"/>
  <c r="W66" i="33" s="1"/>
  <c r="W76" i="33" s="1"/>
  <c r="W77" i="33" s="1"/>
  <c r="W80" i="33" s="1"/>
  <c r="W81" i="33" s="1"/>
  <c r="X62" i="35"/>
  <c r="Y61" i="35" s="1"/>
  <c r="Y63" i="33"/>
  <c r="Y64" i="33" s="1"/>
  <c r="Z62" i="33"/>
  <c r="AA61" i="33" s="1"/>
  <c r="D60" i="20"/>
  <c r="AA12" i="20"/>
  <c r="X69" i="35" s="1"/>
  <c r="W77" i="35" l="1"/>
  <c r="W80" i="35" s="1"/>
  <c r="X87" i="35"/>
  <c r="X66" i="35" s="1"/>
  <c r="X76" i="35" s="1"/>
  <c r="X87" i="33"/>
  <c r="X66" i="33" s="1"/>
  <c r="X76" i="33" s="1"/>
  <c r="X77" i="33" s="1"/>
  <c r="X80" i="33" s="1"/>
  <c r="X81" i="33" s="1"/>
  <c r="X63" i="35"/>
  <c r="X64" i="35" s="1"/>
  <c r="Z63" i="33"/>
  <c r="Z64" i="33" s="1"/>
  <c r="Y62" i="35"/>
  <c r="Z61" i="35" s="1"/>
  <c r="AA62" i="33"/>
  <c r="AB61" i="33" s="1"/>
  <c r="D61" i="20"/>
  <c r="AB12" i="20"/>
  <c r="Y69" i="35" s="1"/>
  <c r="Y63" i="35" l="1"/>
  <c r="Y64" i="35" s="1"/>
  <c r="Y87" i="35"/>
  <c r="Y66" i="35" s="1"/>
  <c r="Y76" i="35" s="1"/>
  <c r="Y87" i="33"/>
  <c r="Y66" i="33" s="1"/>
  <c r="Y76" i="33" s="1"/>
  <c r="Y77" i="33" s="1"/>
  <c r="Y80" i="33" s="1"/>
  <c r="Y81" i="33" s="1"/>
  <c r="AA63" i="33"/>
  <c r="AA64" i="33" s="1"/>
  <c r="X77" i="35"/>
  <c r="X80" i="35" s="1"/>
  <c r="Z62" i="35"/>
  <c r="AA61" i="35" s="1"/>
  <c r="AB62" i="33"/>
  <c r="AC61" i="33" s="1"/>
  <c r="D62" i="20"/>
  <c r="AC12" i="20"/>
  <c r="Z69" i="35" s="1"/>
  <c r="AB63" i="33" l="1"/>
  <c r="AB64" i="33" s="1"/>
  <c r="Z87" i="35"/>
  <c r="Z66" i="35" s="1"/>
  <c r="Z76" i="35" s="1"/>
  <c r="Z87" i="33"/>
  <c r="Z66" i="33" s="1"/>
  <c r="Z76" i="33" s="1"/>
  <c r="Z77" i="33" s="1"/>
  <c r="Z80" i="33" s="1"/>
  <c r="Z81" i="33" s="1"/>
  <c r="Y77" i="35"/>
  <c r="Y80" i="35" s="1"/>
  <c r="Z63" i="35"/>
  <c r="Z64" i="35" s="1"/>
  <c r="Z77" i="35" s="1"/>
  <c r="Z80" i="35" s="1"/>
  <c r="AA62" i="35"/>
  <c r="AB61" i="35" s="1"/>
  <c r="AC62" i="33"/>
  <c r="AD61" i="33" s="1"/>
  <c r="D63" i="20"/>
  <c r="AD12" i="20"/>
  <c r="AA69" i="35" s="1"/>
  <c r="AA87" i="35" l="1"/>
  <c r="AA66" i="35" s="1"/>
  <c r="AA76" i="35" s="1"/>
  <c r="AA87" i="33"/>
  <c r="AA66" i="33" s="1"/>
  <c r="AA76" i="33" s="1"/>
  <c r="AA77" i="33" s="1"/>
  <c r="AA80" i="33" s="1"/>
  <c r="AA81" i="33" s="1"/>
  <c r="C4" i="33" s="1"/>
  <c r="G28" i="29" s="1"/>
  <c r="AC63" i="33"/>
  <c r="AC64" i="33" s="1"/>
  <c r="AA63" i="35"/>
  <c r="AA64" i="35" s="1"/>
  <c r="AB62" i="35"/>
  <c r="AC61" i="35" s="1"/>
  <c r="AD62" i="33"/>
  <c r="AE61" i="33" s="1"/>
  <c r="D64" i="20"/>
  <c r="AE12" i="20"/>
  <c r="AB69" i="35" s="1"/>
  <c r="AD63" i="33" l="1"/>
  <c r="AD64" i="33" s="1"/>
  <c r="AB87" i="35"/>
  <c r="AB66" i="35" s="1"/>
  <c r="AB76" i="35" s="1"/>
  <c r="AB87" i="33"/>
  <c r="AB66" i="33" s="1"/>
  <c r="AB76" i="33" s="1"/>
  <c r="AB77" i="33" s="1"/>
  <c r="AB80" i="33" s="1"/>
  <c r="AB81" i="33" s="1"/>
  <c r="AB63" i="35"/>
  <c r="AB64" i="35" s="1"/>
  <c r="AA77" i="35"/>
  <c r="AA80" i="35" s="1"/>
  <c r="AC62" i="35"/>
  <c r="AD61" i="35" s="1"/>
  <c r="AE62" i="33"/>
  <c r="AF61" i="33" s="1"/>
  <c r="D65" i="20"/>
  <c r="AF12" i="20"/>
  <c r="AB77" i="35" l="1"/>
  <c r="AB80" i="35" s="1"/>
  <c r="AC87" i="35"/>
  <c r="AC66" i="35" s="1"/>
  <c r="AC76" i="35" s="1"/>
  <c r="AC87" i="33"/>
  <c r="AC66" i="33" s="1"/>
  <c r="AC76" i="33" s="1"/>
  <c r="AC77" i="33" s="1"/>
  <c r="AC80" i="33" s="1"/>
  <c r="AC81" i="33" s="1"/>
  <c r="AC63" i="35"/>
  <c r="AC64" i="35" s="1"/>
  <c r="AE63" i="33"/>
  <c r="AE64" i="33" s="1"/>
  <c r="AD62" i="35"/>
  <c r="AE61" i="35" s="1"/>
  <c r="AF62" i="33"/>
  <c r="AG61" i="33" s="1"/>
  <c r="D66" i="20"/>
  <c r="AG12" i="20"/>
  <c r="AD87" i="35" l="1"/>
  <c r="AD66" i="35" s="1"/>
  <c r="AD76" i="35" s="1"/>
  <c r="AD87" i="33"/>
  <c r="AD66" i="33" s="1"/>
  <c r="AD76" i="33" s="1"/>
  <c r="AD77" i="33" s="1"/>
  <c r="AD80" i="33" s="1"/>
  <c r="AD81" i="33" s="1"/>
  <c r="AF63" i="33"/>
  <c r="AF64" i="33" s="1"/>
  <c r="AC77" i="35"/>
  <c r="AC80" i="35" s="1"/>
  <c r="AD63" i="35"/>
  <c r="AD64" i="35" s="1"/>
  <c r="AD77" i="35" s="1"/>
  <c r="AD80" i="35" s="1"/>
  <c r="AE62" i="35"/>
  <c r="AF61" i="35" s="1"/>
  <c r="AG62" i="33"/>
  <c r="AH61" i="33" s="1"/>
  <c r="D67" i="20"/>
  <c r="AH12" i="20"/>
  <c r="AE87" i="35" l="1"/>
  <c r="AE66" i="35" s="1"/>
  <c r="AE76" i="35" s="1"/>
  <c r="AE87" i="33"/>
  <c r="AE66" i="33" s="1"/>
  <c r="AE76" i="33" s="1"/>
  <c r="AE77" i="33" s="1"/>
  <c r="AE80" i="33" s="1"/>
  <c r="AE81" i="33" s="1"/>
  <c r="AG63" i="33"/>
  <c r="AG64" i="33" s="1"/>
  <c r="AE63" i="35"/>
  <c r="AE64" i="35" s="1"/>
  <c r="AF62" i="35"/>
  <c r="AG61" i="35" s="1"/>
  <c r="AH62" i="33"/>
  <c r="AI61" i="33" s="1"/>
  <c r="D68" i="20"/>
  <c r="AI12" i="20"/>
  <c r="AF63" i="35" l="1"/>
  <c r="AF64" i="35" s="1"/>
  <c r="AF87" i="33"/>
  <c r="AF66" i="33" s="1"/>
  <c r="AF76" i="33" s="1"/>
  <c r="AF77" i="33" s="1"/>
  <c r="AF80" i="33" s="1"/>
  <c r="AF81" i="33" s="1"/>
  <c r="AF87" i="35"/>
  <c r="AF66" i="35" s="1"/>
  <c r="AF76" i="35" s="1"/>
  <c r="AE77" i="35"/>
  <c r="AE80" i="35" s="1"/>
  <c r="AG62" i="35"/>
  <c r="AH61" i="35" s="1"/>
  <c r="AH63" i="33"/>
  <c r="AH64" i="33" s="1"/>
  <c r="AI62" i="33"/>
  <c r="AJ61" i="33" s="1"/>
  <c r="D69" i="20"/>
  <c r="AJ12" i="20"/>
  <c r="AI63" i="33" l="1"/>
  <c r="AI64" i="33" s="1"/>
  <c r="AG87" i="35"/>
  <c r="AG66" i="35" s="1"/>
  <c r="AG76" i="35" s="1"/>
  <c r="AG87" i="33"/>
  <c r="AG66" i="33" s="1"/>
  <c r="AG76" i="33" s="1"/>
  <c r="AG77" i="33" s="1"/>
  <c r="AG80" i="33" s="1"/>
  <c r="AG81" i="33" s="1"/>
  <c r="AF77" i="35"/>
  <c r="AF80" i="35" s="1"/>
  <c r="AG63" i="35"/>
  <c r="AG64" i="35" s="1"/>
  <c r="AG77" i="35" s="1"/>
  <c r="AG80" i="35" s="1"/>
  <c r="AH62" i="35"/>
  <c r="AI61" i="35" s="1"/>
  <c r="AJ62" i="33"/>
  <c r="AK61" i="33" s="1"/>
  <c r="D70" i="20"/>
  <c r="AK12" i="20"/>
  <c r="AJ63" i="33" l="1"/>
  <c r="AJ64" i="33" s="1"/>
  <c r="AH87" i="35"/>
  <c r="AH66" i="35" s="1"/>
  <c r="AH76" i="35" s="1"/>
  <c r="AH87" i="33"/>
  <c r="AH66" i="33" s="1"/>
  <c r="AH76" i="33" s="1"/>
  <c r="AH77" i="33" s="1"/>
  <c r="AH80" i="33" s="1"/>
  <c r="AH81" i="33" s="1"/>
  <c r="AH63" i="35"/>
  <c r="AH64" i="35" s="1"/>
  <c r="AH77" i="35" s="1"/>
  <c r="AH80" i="35" s="1"/>
  <c r="AI62" i="35"/>
  <c r="AJ61" i="35" s="1"/>
  <c r="AK62" i="33"/>
  <c r="AL61" i="33" s="1"/>
  <c r="D71" i="20"/>
  <c r="AL12" i="20"/>
  <c r="AI63" i="35" l="1"/>
  <c r="AI64" i="35" s="1"/>
  <c r="AI87" i="35"/>
  <c r="AI66" i="35" s="1"/>
  <c r="AI76" i="35" s="1"/>
  <c r="AI87" i="33"/>
  <c r="AI66" i="33" s="1"/>
  <c r="AI76" i="33" s="1"/>
  <c r="AI77" i="33" s="1"/>
  <c r="AI80" i="33" s="1"/>
  <c r="AI81" i="33" s="1"/>
  <c r="C5" i="33" s="1"/>
  <c r="H28" i="29" s="1"/>
  <c r="AK63" i="33"/>
  <c r="AK64" i="33" s="1"/>
  <c r="AJ62" i="35"/>
  <c r="AK61" i="35" s="1"/>
  <c r="AL62" i="33"/>
  <c r="AM61" i="33" s="1"/>
  <c r="D72" i="20"/>
  <c r="AM12" i="20"/>
  <c r="AI77" i="35" l="1"/>
  <c r="AI80" i="35" s="1"/>
  <c r="AJ63" i="35"/>
  <c r="AJ64" i="35" s="1"/>
  <c r="AL63" i="33"/>
  <c r="AL64" i="33" s="1"/>
  <c r="AJ87" i="33"/>
  <c r="AJ66" i="33" s="1"/>
  <c r="AJ76" i="33" s="1"/>
  <c r="AJ77" i="33" s="1"/>
  <c r="AJ80" i="33" s="1"/>
  <c r="AJ81" i="33" s="1"/>
  <c r="AJ87" i="35"/>
  <c r="AJ66" i="35" s="1"/>
  <c r="AJ76" i="35" s="1"/>
  <c r="AK62" i="35"/>
  <c r="AL61" i="35" s="1"/>
  <c r="AM62" i="33"/>
  <c r="AN61" i="33" s="1"/>
  <c r="D73" i="20"/>
  <c r="AN12" i="20"/>
  <c r="AJ77" i="35" l="1"/>
  <c r="AJ80" i="35" s="1"/>
  <c r="AK63" i="35"/>
  <c r="AK64" i="35" s="1"/>
  <c r="AK87" i="33"/>
  <c r="AK66" i="33" s="1"/>
  <c r="AK76" i="33" s="1"/>
  <c r="AK77" i="33" s="1"/>
  <c r="AK80" i="33" s="1"/>
  <c r="AK81" i="33" s="1"/>
  <c r="AK87" i="35"/>
  <c r="AK66" i="35" s="1"/>
  <c r="AK76" i="35" s="1"/>
  <c r="AL62" i="35"/>
  <c r="AM61" i="35" s="1"/>
  <c r="AM63" i="33"/>
  <c r="AM64" i="33" s="1"/>
  <c r="AM77" i="33" s="1"/>
  <c r="AM80" i="33" s="1"/>
  <c r="AN62" i="33"/>
  <c r="AO61" i="33" s="1"/>
  <c r="D75" i="20"/>
  <c r="AO12" i="20"/>
  <c r="AK77" i="35" l="1"/>
  <c r="AK80" i="35" s="1"/>
  <c r="AL87" i="33"/>
  <c r="AL66" i="33" s="1"/>
  <c r="AL76" i="33" s="1"/>
  <c r="AL77" i="33" s="1"/>
  <c r="AL80" i="33" s="1"/>
  <c r="AL81" i="33" s="1"/>
  <c r="AM81" i="33" s="1"/>
  <c r="AL87" i="35"/>
  <c r="AL66" i="35" s="1"/>
  <c r="AL76" i="35" s="1"/>
  <c r="AL63" i="35"/>
  <c r="AL64" i="35" s="1"/>
  <c r="AL77" i="35" s="1"/>
  <c r="AL80" i="35" s="1"/>
  <c r="AM62" i="35"/>
  <c r="AN61" i="35" s="1"/>
  <c r="AN63" i="33"/>
  <c r="AN64" i="33" s="1"/>
  <c r="AN77" i="33" s="1"/>
  <c r="AN80" i="33" s="1"/>
  <c r="AO62" i="33"/>
  <c r="AP61" i="33" s="1"/>
  <c r="AN81" i="33" l="1"/>
  <c r="AO63" i="33"/>
  <c r="AO64" i="33" s="1"/>
  <c r="AO77" i="33" s="1"/>
  <c r="AO80" i="33" s="1"/>
  <c r="AM63" i="35"/>
  <c r="AM64" i="35" s="1"/>
  <c r="AM77" i="35" s="1"/>
  <c r="AM80" i="35" s="1"/>
  <c r="AN62" i="35"/>
  <c r="AO61" i="35" s="1"/>
  <c r="AP62" i="33"/>
  <c r="AQ61" i="33" s="1"/>
  <c r="AO81" i="33" l="1"/>
  <c r="AN63" i="35"/>
  <c r="AN64" i="35" s="1"/>
  <c r="AN77" i="35" s="1"/>
  <c r="AN80" i="35" s="1"/>
  <c r="AP63" i="33"/>
  <c r="AP64" i="33" s="1"/>
  <c r="AP77" i="33" s="1"/>
  <c r="AP80" i="33" s="1"/>
  <c r="AP81" i="33" s="1"/>
  <c r="AO62" i="35"/>
  <c r="AP61" i="35" s="1"/>
  <c r="AQ62" i="33"/>
  <c r="AR61" i="33" s="1"/>
  <c r="AO63" i="35" l="1"/>
  <c r="AO64" i="35" s="1"/>
  <c r="AO77" i="35" s="1"/>
  <c r="AO80" i="35" s="1"/>
  <c r="AP62" i="35"/>
  <c r="AQ61" i="35" s="1"/>
  <c r="AQ63" i="33"/>
  <c r="AQ64" i="33" s="1"/>
  <c r="AQ77" i="33" s="1"/>
  <c r="AQ80" i="33" s="1"/>
  <c r="AQ81" i="33" s="1"/>
  <c r="C6" i="33" s="1"/>
  <c r="I28" i="29" s="1"/>
  <c r="AR62" i="33"/>
  <c r="AS61" i="33" s="1"/>
  <c r="AP63" i="35" l="1"/>
  <c r="AP64" i="35" s="1"/>
  <c r="AP77" i="35" s="1"/>
  <c r="AP80" i="35" s="1"/>
  <c r="AQ62" i="35"/>
  <c r="AR61" i="35" s="1"/>
  <c r="AR63" i="33"/>
  <c r="AR64" i="33" s="1"/>
  <c r="AR77" i="33" s="1"/>
  <c r="AR80" i="33" s="1"/>
  <c r="AR81" i="33" s="1"/>
  <c r="AS62" i="33"/>
  <c r="AT61" i="33" s="1"/>
  <c r="AQ63" i="35" l="1"/>
  <c r="AQ64" i="35" s="1"/>
  <c r="AQ77" i="35" s="1"/>
  <c r="AQ80" i="35" s="1"/>
  <c r="AS63" i="33"/>
  <c r="AS64" i="33" s="1"/>
  <c r="AS77" i="33" s="1"/>
  <c r="AS80" i="33" s="1"/>
  <c r="AS81" i="33" s="1"/>
  <c r="AR62" i="35"/>
  <c r="AS61" i="35" s="1"/>
  <c r="AT62" i="33"/>
  <c r="AU61" i="33" s="1"/>
  <c r="AR63" i="35" l="1"/>
  <c r="AR64" i="35" s="1"/>
  <c r="AR77" i="35" s="1"/>
  <c r="AR80" i="35" s="1"/>
  <c r="AS62" i="35"/>
  <c r="AT61" i="35" s="1"/>
  <c r="AT63" i="33"/>
  <c r="AT64" i="33" s="1"/>
  <c r="AT77" i="33" s="1"/>
  <c r="AT80" i="33" s="1"/>
  <c r="AT81" i="33" s="1"/>
  <c r="AU62" i="33"/>
  <c r="AV61" i="33" s="1"/>
  <c r="AS63" i="35" l="1"/>
  <c r="AS64" i="35" s="1"/>
  <c r="AS77" i="35" s="1"/>
  <c r="AS80" i="35" s="1"/>
  <c r="AU63" i="33"/>
  <c r="AU64" i="33" s="1"/>
  <c r="AU77" i="33" s="1"/>
  <c r="AU80" i="33" s="1"/>
  <c r="AU81" i="33" s="1"/>
  <c r="AT62" i="35"/>
  <c r="AU61" i="35" s="1"/>
  <c r="AV62" i="33"/>
  <c r="AW61" i="33" s="1"/>
  <c r="AV63" i="33" l="1"/>
  <c r="AV64" i="33" s="1"/>
  <c r="AV77" i="33" s="1"/>
  <c r="AV80" i="33" s="1"/>
  <c r="AV81" i="33" s="1"/>
  <c r="AT63" i="35"/>
  <c r="AT64" i="35" s="1"/>
  <c r="AT77" i="35" s="1"/>
  <c r="AT80" i="35" s="1"/>
  <c r="AU62" i="35"/>
  <c r="AV61" i="35" s="1"/>
  <c r="AW62" i="33"/>
  <c r="AX61" i="33" s="1"/>
  <c r="AU63" i="35" l="1"/>
  <c r="AU64" i="35" s="1"/>
  <c r="AU77" i="35" s="1"/>
  <c r="AU80" i="35" s="1"/>
  <c r="AW63" i="33"/>
  <c r="AW64" i="33" s="1"/>
  <c r="AW77" i="33" s="1"/>
  <c r="AW80" i="33" s="1"/>
  <c r="AW81" i="33" s="1"/>
  <c r="AV62" i="35"/>
  <c r="AW61" i="35" s="1"/>
  <c r="AX62" i="33"/>
  <c r="AY61" i="33" s="1"/>
  <c r="AX63" i="33" l="1"/>
  <c r="AX64" i="33" s="1"/>
  <c r="AX77" i="33" s="1"/>
  <c r="AX80" i="33" s="1"/>
  <c r="AX81" i="33" s="1"/>
  <c r="AV63" i="35"/>
  <c r="AV64" i="35" s="1"/>
  <c r="AV77" i="35" s="1"/>
  <c r="AV80" i="35" s="1"/>
  <c r="AW62" i="35"/>
  <c r="AX61" i="35" s="1"/>
  <c r="AY62" i="33"/>
  <c r="AZ61" i="33" s="1"/>
  <c r="AW63" i="35" l="1"/>
  <c r="AW64" i="35" s="1"/>
  <c r="AW77" i="35" s="1"/>
  <c r="AW80" i="35" s="1"/>
  <c r="AX62" i="35"/>
  <c r="AY61" i="35" s="1"/>
  <c r="AY63" i="33"/>
  <c r="AY64" i="33" s="1"/>
  <c r="AY77" i="33" s="1"/>
  <c r="AY80" i="33" s="1"/>
  <c r="AY81" i="33" s="1"/>
  <c r="AZ62" i="33"/>
  <c r="BA61" i="33" s="1"/>
  <c r="AZ63" i="33" l="1"/>
  <c r="AZ64" i="33" s="1"/>
  <c r="AZ77" i="33" s="1"/>
  <c r="AZ80" i="33" s="1"/>
  <c r="AZ81" i="33" s="1"/>
  <c r="AX63" i="35"/>
  <c r="AX64" i="35" s="1"/>
  <c r="AX77" i="35" s="1"/>
  <c r="AX80" i="35" s="1"/>
  <c r="AY62" i="35"/>
  <c r="AZ61" i="35" s="1"/>
  <c r="BA62" i="33"/>
  <c r="BB61" i="33" s="1"/>
  <c r="BA63" i="33" l="1"/>
  <c r="BA64" i="33" s="1"/>
  <c r="BA77" i="33" s="1"/>
  <c r="BA80" i="33" s="1"/>
  <c r="BA81" i="33" s="1"/>
  <c r="AY63" i="35"/>
  <c r="AY64" i="35" s="1"/>
  <c r="AY77" i="35" s="1"/>
  <c r="AY80" i="35" s="1"/>
  <c r="AZ62" i="35"/>
  <c r="BA61" i="35" s="1"/>
  <c r="BB62" i="33"/>
  <c r="BC61" i="33" s="1"/>
  <c r="BB63" i="33" l="1"/>
  <c r="BB64" i="33" s="1"/>
  <c r="BB77" i="33" s="1"/>
  <c r="BB80" i="33" s="1"/>
  <c r="BB81" i="33" s="1"/>
  <c r="AZ63" i="35"/>
  <c r="AZ64" i="35" s="1"/>
  <c r="AZ77" i="35" s="1"/>
  <c r="AZ80" i="35" s="1"/>
  <c r="BA62" i="35"/>
  <c r="BB61" i="35" s="1"/>
  <c r="BC62" i="33"/>
  <c r="BD61" i="33" s="1"/>
  <c r="BC63" i="33" l="1"/>
  <c r="BC64" i="33" s="1"/>
  <c r="BC77" i="33" s="1"/>
  <c r="BC80" i="33" s="1"/>
  <c r="BC81" i="33" s="1"/>
  <c r="BA63" i="35"/>
  <c r="BA64" i="35" s="1"/>
  <c r="BA77" i="35" s="1"/>
  <c r="BA80" i="35" s="1"/>
  <c r="BB62" i="35"/>
  <c r="BC61" i="35" s="1"/>
  <c r="BD62" i="33"/>
  <c r="BD63" i="33" s="1"/>
  <c r="BD64" i="33" s="1"/>
  <c r="BD77" i="33" s="1"/>
  <c r="BD80" i="33" s="1"/>
  <c r="BB63" i="35" l="1"/>
  <c r="BB64" i="35" s="1"/>
  <c r="BB77" i="35" s="1"/>
  <c r="BB80" i="35" s="1"/>
  <c r="BD81" i="33"/>
  <c r="C7" i="33" s="1"/>
  <c r="J28" i="29" s="1"/>
  <c r="BC62" i="35"/>
  <c r="BD61" i="35" s="1"/>
  <c r="BC63" i="35" l="1"/>
  <c r="BC64" i="35" s="1"/>
  <c r="BC77" i="35" s="1"/>
  <c r="BC80" i="35" s="1"/>
  <c r="BD62" i="35"/>
  <c r="BD63" i="35" s="1"/>
  <c r="BD64" i="35" s="1"/>
  <c r="BD77" i="35" s="1"/>
  <c r="BD80" i="35" s="1"/>
  <c r="E90" i="35" l="1"/>
  <c r="E69" i="35" s="1"/>
  <c r="E76" i="35" s="1"/>
  <c r="E77" i="35" s="1"/>
  <c r="E80" i="35" s="1"/>
  <c r="E81" i="35" s="1"/>
  <c r="F69" i="35"/>
  <c r="F76" i="35" s="1"/>
  <c r="F77" i="35" s="1"/>
  <c r="F80" i="35" s="1"/>
  <c r="F81" i="35" l="1"/>
  <c r="H69" i="35" l="1"/>
  <c r="H76" i="35" s="1"/>
  <c r="H77" i="35" s="1"/>
  <c r="H80" i="35" s="1"/>
  <c r="G69" i="35"/>
  <c r="G76" i="35" s="1"/>
  <c r="G77" i="35" s="1"/>
  <c r="G80" i="35" s="1"/>
  <c r="G81" i="35" s="1"/>
  <c r="H81" i="35" l="1"/>
  <c r="J69" i="35" l="1"/>
  <c r="J76" i="35" s="1"/>
  <c r="J77" i="35" s="1"/>
  <c r="J80" i="35" s="1"/>
  <c r="I69" i="35"/>
  <c r="I76" i="35" s="1"/>
  <c r="I77" i="35" s="1"/>
  <c r="I80" i="35" s="1"/>
  <c r="I81" i="35" s="1"/>
  <c r="J81" i="35" l="1"/>
  <c r="K81" i="35" s="1"/>
  <c r="L81" i="35" s="1"/>
  <c r="M81" i="35" s="1"/>
  <c r="N81" i="35" s="1"/>
  <c r="O81" i="35" s="1"/>
  <c r="P81" i="35" s="1"/>
  <c r="Q81" i="35" s="1"/>
  <c r="R81" i="35" s="1"/>
  <c r="S81" i="35" s="1"/>
  <c r="T81" i="35" s="1"/>
  <c r="U81" i="35" l="1"/>
  <c r="V81" i="35" s="1"/>
  <c r="W81" i="35" s="1"/>
  <c r="X81" i="35" s="1"/>
  <c r="Y81" i="35" s="1"/>
  <c r="Z81" i="35" s="1"/>
  <c r="AA81" i="35" s="1"/>
  <c r="AB81" i="35" s="1"/>
  <c r="C4" i="35" l="1"/>
  <c r="G29" i="29" s="1"/>
  <c r="AC81" i="35"/>
  <c r="AD81" i="35" s="1"/>
  <c r="AE81" i="35" s="1"/>
  <c r="AF81" i="35" s="1"/>
  <c r="AG81" i="35" s="1"/>
  <c r="AH81" i="35" s="1"/>
  <c r="AI81" i="35" s="1"/>
  <c r="AJ81" i="35" s="1"/>
  <c r="C5" i="35" l="1"/>
  <c r="H29" i="29" s="1"/>
  <c r="C6" i="35"/>
  <c r="I29" i="29" s="1"/>
  <c r="AK81" i="35"/>
  <c r="AL81" i="35" s="1"/>
  <c r="AM81" i="35" s="1"/>
  <c r="AN81" i="35" s="1"/>
  <c r="AO81" i="35" s="1"/>
  <c r="AP81" i="35" s="1"/>
  <c r="AQ81" i="35" s="1"/>
  <c r="AR81" i="35" s="1"/>
  <c r="AS81" i="35" s="1"/>
  <c r="AT81" i="35" s="1"/>
  <c r="AU81" i="35" s="1"/>
  <c r="AV81" i="35" s="1"/>
  <c r="AW81" i="35" s="1"/>
  <c r="AX81" i="35" l="1"/>
  <c r="AY81" i="35" s="1"/>
  <c r="AZ81" i="35" s="1"/>
  <c r="BA81" i="35" s="1"/>
  <c r="BB81" i="35" s="1"/>
  <c r="BC81" i="35" s="1"/>
  <c r="BD81" i="35" s="1"/>
  <c r="C7" i="35" l="1"/>
  <c r="J29" i="29" s="1"/>
</calcChain>
</file>

<file path=xl/comments1.xml><?xml version="1.0" encoding="utf-8"?>
<comments xmlns="http://schemas.openxmlformats.org/spreadsheetml/2006/main">
  <authors>
    <author>Williams1, Rhys</author>
    <author>Williams, Rhys (Future Networks)</author>
  </authors>
  <commentList>
    <comment ref="E13" authorId="0">
      <text>
        <r>
          <rPr>
            <b/>
            <sz val="9"/>
            <color indexed="81"/>
            <rFont val="Tahoma"/>
            <family val="2"/>
          </rPr>
          <t>Williams1, Rhys:</t>
        </r>
        <r>
          <rPr>
            <sz val="9"/>
            <color indexed="81"/>
            <rFont val="Tahoma"/>
            <family val="2"/>
          </rPr>
          <t xml:space="preserve">
8.46 generator has come off ANM scheme</t>
        </r>
      </text>
    </comment>
    <comment ref="C17" authorId="1">
      <text>
        <r>
          <rPr>
            <b/>
            <sz val="9"/>
            <color indexed="81"/>
            <rFont val="Tahoma"/>
            <family val="2"/>
          </rPr>
          <t>Williams, Rhys (Future Networks):</t>
        </r>
        <r>
          <rPr>
            <sz val="9"/>
            <color indexed="81"/>
            <rFont val="Tahoma"/>
            <family val="2"/>
          </rPr>
          <t xml:space="preserve">
Actual costs</t>
        </r>
      </text>
    </comment>
    <comment ref="D17" authorId="1">
      <text>
        <r>
          <rPr>
            <b/>
            <sz val="9"/>
            <color indexed="81"/>
            <rFont val="Tahoma"/>
            <family val="2"/>
          </rPr>
          <t>Williams, Rhys (Future Networks):</t>
        </r>
        <r>
          <rPr>
            <sz val="9"/>
            <color indexed="81"/>
            <rFont val="Tahoma"/>
            <family val="2"/>
          </rPr>
          <t xml:space="preserve">
Actual costs</t>
        </r>
      </text>
    </comment>
    <comment ref="S17" authorId="0">
      <text>
        <r>
          <rPr>
            <b/>
            <sz val="9"/>
            <color indexed="81"/>
            <rFont val="Tahoma"/>
            <family val="2"/>
          </rPr>
          <t>Williams1, Rhys:</t>
        </r>
        <r>
          <rPr>
            <sz val="9"/>
            <color indexed="81"/>
            <rFont val="Tahoma"/>
            <family val="2"/>
          </rPr>
          <t xml:space="preserve">
ANM taken offline as new subsea cable provides enough capacity for firm connections</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<sst xmlns="http://schemas.openxmlformats.org/spreadsheetml/2006/main" count="728" uniqueCount="365">
  <si>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</si>
  <si>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</si>
  <si>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</si>
  <si>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</si>
  <si>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</si>
  <si>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</si>
  <si>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</si>
  <si>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</si>
  <si>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</si>
  <si>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</si>
  <si>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</si>
  <si>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</si>
  <si>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</si>
  <si>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</si>
  <si>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</si>
  <si>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</si>
  <si>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</si>
  <si>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</si>
  <si>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</si>
  <si>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</si>
  <si>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</si>
  <si>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</si>
  <si>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</si>
  <si>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</si>
  <si>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</si>
  <si>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</si>
  <si>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</si>
  <si>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</si>
  <si>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</si>
  <si>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</si>
  <si>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</si>
  <si>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</si>
  <si>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</si>
  <si>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</si>
  <si>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</si>
  <si>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</si>
  <si>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</si>
  <si>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</si>
  <si>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</si>
  <si>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</si>
  <si>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</si>
  <si>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</si>
  <si>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</si>
  <si>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</si>
  <si>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</si>
  <si>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</si>
  <si>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</si>
  <si>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</si>
  <si>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</si>
  <si>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</si>
  <si>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</si>
  <si>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</si>
  <si>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</si>
  <si>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</si>
  <si>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</si>
  <si>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</si>
  <si>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</si>
  <si>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</si>
  <si>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</si>
  <si>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</si>
  <si>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</si>
  <si>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</si>
  <si>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</si>
  <si>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</si>
  <si>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</si>
  <si>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</si>
  <si>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</si>
  <si>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</si>
  <si>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</si>
  <si>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</si>
  <si>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</si>
  <si>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</si>
  <si>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</si>
  <si>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</si>
  <si>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</si>
  <si>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</si>
  <si>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</si>
  <si>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</si>
  <si>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</si>
  <si>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</si>
  <si>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</si>
  <si>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</si>
  <si>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</si>
  <si>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</si>
  <si>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</si>
  <si>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</si>
  <si>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</si>
  <si>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</si>
  <si>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</si>
  <si>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</si>
  <si>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</si>
  <si>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</si>
  <si>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</si>
  <si>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</si>
  <si>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</si>
  <si>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</si>
  <si>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</si>
  <si>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</si>
  <si>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</si>
  <si>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</si>
  <si>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</si>
  <si>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</si>
  <si>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</si>
  <si>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</si>
  <si>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</si>
  <si>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</si>
  <si>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</si>
  <si>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</si>
  <si>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</si>
  <si>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</si>
  <si>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</si>
  <si>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</si>
  <si>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</si>
  <si>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</si>
  <si>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</si>
  <si>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</si>
  <si>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</si>
  <si>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</si>
  <si>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</si>
  <si>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</si>
  <si>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</si>
  <si>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</si>
  <si>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</si>
  <si>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</si>
  <si>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</si>
  <si>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</si>
  <si>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</si>
  <si>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</si>
  <si>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</si>
  <si>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</si>
  <si>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</si>
  <si>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</si>
  <si>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</si>
  <si>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</si>
  <si>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</si>
  <si>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</si>
  <si>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</si>
  <si>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</si>
  <si>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</si>
  <si>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</si>
  <si>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</si>
  <si>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</si>
  <si>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</si>
  <si>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</si>
  <si>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</si>
  <si>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</si>
  <si>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</si>
  <si>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</si>
  <si>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</si>
  <si>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</si>
  <si>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</si>
  <si>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</si>
  <si>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</si>
  <si>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</si>
  <si>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</si>
  <si>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</si>
  <si>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</si>
  <si>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</si>
  <si>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</si>
  <si>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</si>
  <si>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</si>
  <si>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</si>
  <si>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</si>
  <si>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</si>
  <si>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</si>
  <si>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</si>
  <si>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</si>
  <si>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</si>
  <si>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</si>
  <si>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</si>
  <si>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</si>
  <si>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</si>
  <si>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</si>
  <si>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</si>
  <si>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</si>
  <si>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</si>
  <si>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</si>
  <si>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</si>
  <si>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</si>
  <si>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</si>
  <si>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</si>
  <si>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</si>
  <si>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</si>
  <si>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</si>
  <si>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</si>
  <si>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</si>
  <si>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</si>
  <si>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</si>
  <si>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</si>
  <si>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</si>
  <si>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</si>
  <si>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</si>
  <si>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</si>
  <si>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</si>
  <si>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</si>
  <si>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</si>
  <si>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</si>
  <si>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</si>
  <si>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</si>
  <si>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</si>
  <si>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</si>
  <si>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</si>
  <si>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</si>
  <si>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</si>
  <si>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</si>
  <si>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</si>
  <si>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</si>
  <si>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</si>
  <si>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</si>
  <si>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</si>
  <si>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</si>
  <si>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</si>
  <si>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</si>
  <si>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</si>
  <si>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</si>
  <si>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</si>
  <si>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</si>
  <si>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</si>
  <si>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</si>
  <si>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</si>
  <si>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</si>
  <si>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</si>
  <si>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</si>
  <si>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</si>
  <si>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</si>
  <si>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</si>
  <si>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</si>
  <si>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</si>
  <si>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</si>
  <si>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</si>
  <si>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</si>
  <si>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</si>
  <si>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</si>
  <si>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</si>
  <si>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</si>
  <si>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</si>
  <si>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</si>
  <si>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</si>
  <si>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</si>
  <si>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</si>
  <si>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</si>
  <si>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</si>
  <si>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</si>
  <si>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</si>
  <si>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</si>
  <si>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</si>
  <si>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</si>
  <si>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</si>
  <si>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</si>
  <si>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</si>
  <si>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</si>
  <si>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</si>
  <si>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</si>
  <si>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</si>
  <si>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</si>
  <si>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</si>
  <si>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</si>
  <si>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</si>
  <si>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</si>
  <si>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</si>
  <si>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</si>
  <si>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</si>
  <si>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</si>
  <si>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</si>
  <si>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</si>
  <si>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</si>
  <si>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</si>
  <si>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</si>
  <si>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</si>
  <si>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</si>
  <si>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</si>
  <si>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</si>
  <si>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</si>
  <si>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</si>
  <si>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</si>
  <si>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</si>
  <si>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</si>
  <si>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</si>
  <si>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</si>
  <si>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</si>
  <si>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</si>
  <si>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</si>
  <si>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</si>
  <si>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</si>
  <si>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</si>
  <si>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</si>
  <si>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</si>
  <si>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</si>
  <si>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</si>
  <si>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</si>
  <si>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</si>
  <si>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</si>
  <si>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</si>
  <si>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</si>
  <si>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</si>
  <si>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</si>
  <si>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</si>
  <si>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</si>
  <si>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</si>
  <si>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</si>
  <si>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</si>
  <si>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</si>
  <si>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</si>
  <si>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</si>
  <si>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</si>
  <si>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</si>
  <si>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</si>
  <si>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</si>
  <si>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</si>
  <si>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</si>
  <si>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</si>
  <si>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</si>
  <si>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</si>
  <si>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</si>
  <si>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</si>
  <si>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</si>
  <si>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</si>
  <si>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</si>
  <si>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</si>
  <si>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</si>
  <si>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</si>
  <si>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</si>
  <si>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</si>
  <si>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</si>
  <si>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</si>
  <si>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</si>
  <si>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</si>
  <si>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</si>
  <si>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</si>
  <si>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</si>
  <si>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</si>
  <si>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</si>
  <si>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</si>
  <si>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</si>
  <si>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</si>
  <si>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</si>
  <si>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</si>
  <si>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</si>
  <si>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</si>
  <si>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</si>
  <si>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</si>
  <si>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</si>
  <si>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</si>
  <si>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Option 2</t>
  </si>
  <si>
    <t>Option 3</t>
  </si>
  <si>
    <t>Option 4</t>
  </si>
  <si>
    <t>Option 5</t>
  </si>
  <si>
    <t>Option 6</t>
  </si>
  <si>
    <t>Option 7</t>
  </si>
  <si>
    <t>Option 8</t>
  </si>
  <si>
    <t>Constrained volume avoided</t>
  </si>
  <si>
    <t>MVA Connected</t>
  </si>
  <si>
    <t>MWhrs Renewable Generation</t>
  </si>
  <si>
    <t>TCO2e Mitigated due to renewable generation</t>
  </si>
  <si>
    <t>ANM Released Capacity</t>
  </si>
  <si>
    <t>Traditional Reinforcement Released Capacity</t>
  </si>
  <si>
    <t>Traditional Reinforcement cost (£m)</t>
  </si>
  <si>
    <t>ANM cost (£m)</t>
  </si>
  <si>
    <t>Option 2 ANM</t>
  </si>
  <si>
    <t>Option Baseline Traditional Reinforcement</t>
  </si>
  <si>
    <t>*Traditional reinforcement triggered</t>
  </si>
  <si>
    <t>Install Active Network Management scheme to manage the load deferring reinforcement in Baseline scenario</t>
  </si>
  <si>
    <t>*ANM is in place, which allows increased capacity on the network of 45MVA. Currently 0.5MVA has been connected.  £38m reinforcement is deferred until 2028</t>
  </si>
  <si>
    <t>Reinforecement of subsea cable</t>
  </si>
  <si>
    <t>ANM will defer reinforcement of expensive subsea cable enabling cheaper and faster connections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</si>
</sst>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 numFmtId="177" formatCode="0.0"/>
  </numFmts>
  <fonts count="39"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8">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6"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0" fontId="0" fillId="0" borderId="0" xfId="0" applyFill="1"/>
    <xf numFmtId="0" fontId="0" fillId="0" borderId="0" xfId="0" applyAlignment="1"/>
    <xf numFmtId="0" fontId="0" fillId="11" borderId="0" xfId="0" applyFill="1"/>
    <xf numFmtId="1" fontId="0" fillId="0" borderId="0" xfId="0" applyNumberFormat="1" applyFill="1"/>
    <xf numFmtId="0" fontId="0" fillId="12" borderId="0" xfId="0" applyFill="1"/>
    <xf numFmtId="2" fontId="0" fillId="12" borderId="0" xfId="0" applyNumberFormat="1" applyFill="1"/>
    <xf numFmtId="171" fontId="0" fillId="0" borderId="0" xfId="0" applyNumberFormat="1"/>
    <xf numFmtId="3" fontId="4" fillId="0" borderId="0" xfId="0" applyNumberFormat="1" applyFont="1"/>
    <xf numFmtId="2" fontId="0" fillId="0" borderId="0" xfId="0" applyNumberFormat="1"/>
    <xf numFmtId="10" fontId="0" fillId="0" borderId="0" xfId="0" applyNumberFormat="1"/>
    <xf numFmtId="0" fontId="0" fillId="0" borderId="0" xfId="0" applyNumberFormat="1"/>
    <xf numFmtId="177" fontId="0" fillId="0" borderId="0" xfId="0" applyNumberFormat="1"/>
    <xf numFmtId="0" fontId="4" fillId="0" borderId="3" xfId="0" applyFont="1" applyBorder="1" applyAlignment="1">
      <alignment vertical="top" wrapText="1"/>
    </xf>
    <xf numFmtId="177" fontId="0" fillId="0" borderId="0" xfId="0" applyNumberFormat="1" applyFill="1"/>
    <xf numFmtId="8" fontId="4" fillId="0" borderId="3" xfId="0" applyNumberFormat="1" applyFont="1" applyBorder="1" applyAlignment="1">
      <alignment vertical="top"/>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171" fontId="0" fillId="0" borderId="0" xfId="0" applyNumberFormat="1" applyFill="1"/>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311</v>
      </c>
    </row>
    <row r="7" spans="1:5" ht="21.75" customHeight="1" x14ac:dyDescent="0.25">
      <c r="B7" s="133"/>
      <c r="C7" s="133"/>
      <c r="D7" s="134">
        <v>41393</v>
      </c>
      <c r="E7" s="133" t="s">
        <v>334</v>
      </c>
    </row>
    <row r="8" spans="1:5" ht="21.75" customHeight="1" x14ac:dyDescent="0.25">
      <c r="D8" s="134">
        <v>41649</v>
      </c>
      <c r="E8" s="136" t="s">
        <v>335</v>
      </c>
    </row>
    <row r="9" spans="1:5" ht="21.75" customHeight="1" x14ac:dyDescent="0.25">
      <c r="D9" s="134">
        <v>41649</v>
      </c>
      <c r="E9" s="133" t="s">
        <v>339</v>
      </c>
    </row>
    <row r="10" spans="1:5" ht="21.75" customHeight="1" x14ac:dyDescent="0.25">
      <c r="D10" s="134">
        <v>41649</v>
      </c>
      <c r="E10" s="133" t="s">
        <v>340</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95</v>
      </c>
    </row>
    <row r="6" spans="2:3" x14ac:dyDescent="0.3">
      <c r="B6" s="96" t="s">
        <v>217</v>
      </c>
      <c r="C6" s="31" t="s">
        <v>218</v>
      </c>
    </row>
    <row r="7" spans="2:3" ht="56.25" customHeight="1" x14ac:dyDescent="0.3">
      <c r="B7" s="97" t="s">
        <v>301</v>
      </c>
      <c r="C7" s="31" t="s">
        <v>333</v>
      </c>
    </row>
    <row r="8" spans="2:3" x14ac:dyDescent="0.3">
      <c r="B8" s="98" t="s">
        <v>302</v>
      </c>
      <c r="C8" s="31" t="s">
        <v>303</v>
      </c>
    </row>
    <row r="9" spans="2:3" ht="30" x14ac:dyDescent="0.3">
      <c r="B9" s="97" t="s">
        <v>224</v>
      </c>
      <c r="C9" s="31" t="s">
        <v>332</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63</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312</v>
      </c>
      <c r="C25" s="91"/>
      <c r="D25" s="91"/>
    </row>
    <row r="26" spans="2:4" ht="32.25" customHeight="1" x14ac:dyDescent="0.3">
      <c r="B26" s="158" t="s">
        <v>222</v>
      </c>
      <c r="C26" s="158"/>
      <c r="D26" s="158"/>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showGridLines="0" zoomScale="80" zoomScaleNormal="80" workbookViewId="0">
      <pane ySplit="3" topLeftCell="A4" activePane="bottomLeft" state="frozen"/>
      <selection pane="bottomLeft" activeCell="C29" sqref="C29"/>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337</v>
      </c>
      <c r="Z1" s="26" t="s">
        <v>29</v>
      </c>
    </row>
    <row r="2" spans="2:26" x14ac:dyDescent="0.3">
      <c r="B2" s="162" t="s">
        <v>364</v>
      </c>
      <c r="C2" s="163"/>
      <c r="D2" s="163"/>
      <c r="E2" s="163"/>
      <c r="F2" s="164"/>
      <c r="Z2" s="26" t="s">
        <v>78</v>
      </c>
    </row>
    <row r="3" spans="2:26" ht="24.75" customHeight="1" x14ac:dyDescent="0.3">
      <c r="B3" s="165"/>
      <c r="C3" s="166"/>
      <c r="D3" s="166"/>
      <c r="E3" s="166"/>
      <c r="F3" s="167"/>
    </row>
    <row r="4" spans="2:26" ht="18" customHeight="1" x14ac:dyDescent="0.3">
      <c r="B4" s="25" t="s">
        <v>77</v>
      </c>
      <c r="C4" s="27"/>
      <c r="D4" s="27"/>
      <c r="E4" s="27"/>
      <c r="F4" s="27"/>
    </row>
    <row r="5" spans="2:26" ht="24.75" customHeight="1" x14ac:dyDescent="0.3">
      <c r="B5" s="173"/>
      <c r="C5" s="174"/>
      <c r="D5" s="174"/>
      <c r="E5" s="174"/>
      <c r="F5" s="175"/>
    </row>
    <row r="6" spans="2:26" ht="13.5" customHeight="1" x14ac:dyDescent="0.3">
      <c r="B6" s="27"/>
      <c r="C6" s="27"/>
      <c r="D6" s="27"/>
      <c r="E6" s="27"/>
      <c r="F6" s="27"/>
    </row>
    <row r="7" spans="2:26" x14ac:dyDescent="0.3">
      <c r="B7" s="25" t="s">
        <v>47</v>
      </c>
    </row>
    <row r="8" spans="2:26" x14ac:dyDescent="0.3">
      <c r="B8" s="169" t="s">
        <v>338</v>
      </c>
      <c r="C8" s="170"/>
      <c r="D8" s="168" t="s">
        <v>30</v>
      </c>
      <c r="E8" s="168"/>
      <c r="F8" s="168"/>
    </row>
    <row r="9" spans="2:26" ht="22.5" customHeight="1" x14ac:dyDescent="0.3">
      <c r="B9" s="171" t="s">
        <v>342</v>
      </c>
      <c r="C9" s="172"/>
      <c r="D9" s="161" t="s">
        <v>363</v>
      </c>
      <c r="E9" s="161"/>
      <c r="F9" s="161"/>
    </row>
    <row r="10" spans="2:26" ht="22.5" customHeight="1" x14ac:dyDescent="0.3">
      <c r="B10" s="159" t="s">
        <v>343</v>
      </c>
      <c r="C10" s="160"/>
      <c r="D10" s="161" t="s">
        <v>361</v>
      </c>
      <c r="E10" s="161"/>
      <c r="F10" s="161"/>
    </row>
    <row r="11" spans="2:26" ht="22.5" customHeight="1" x14ac:dyDescent="0.3">
      <c r="B11" s="159" t="s">
        <v>344</v>
      </c>
      <c r="C11" s="160"/>
      <c r="D11" s="161"/>
      <c r="E11" s="161"/>
      <c r="F11" s="161"/>
    </row>
    <row r="12" spans="2:26" ht="22.5" customHeight="1" x14ac:dyDescent="0.3">
      <c r="B12" s="159" t="s">
        <v>345</v>
      </c>
      <c r="C12" s="160"/>
      <c r="D12" s="161"/>
      <c r="E12" s="161"/>
      <c r="F12" s="161"/>
    </row>
    <row r="13" spans="2:26" ht="22.5" customHeight="1" x14ac:dyDescent="0.3">
      <c r="B13" s="159" t="s">
        <v>346</v>
      </c>
      <c r="C13" s="160"/>
      <c r="D13" s="161"/>
      <c r="E13" s="161"/>
      <c r="F13" s="161"/>
    </row>
    <row r="14" spans="2:26" ht="22.5" customHeight="1" x14ac:dyDescent="0.3">
      <c r="B14" s="159" t="s">
        <v>347</v>
      </c>
      <c r="C14" s="160"/>
      <c r="D14" s="161"/>
      <c r="E14" s="161"/>
      <c r="F14" s="161"/>
    </row>
    <row r="15" spans="2:26" ht="22.5" customHeight="1" x14ac:dyDescent="0.3">
      <c r="B15" s="159" t="s">
        <v>348</v>
      </c>
      <c r="C15" s="160"/>
      <c r="D15" s="161"/>
      <c r="E15" s="161"/>
      <c r="F15" s="161"/>
    </row>
    <row r="16" spans="2:26" ht="22.5" customHeight="1" x14ac:dyDescent="0.3">
      <c r="B16" s="159" t="s">
        <v>349</v>
      </c>
      <c r="C16" s="160"/>
      <c r="D16" s="161"/>
      <c r="E16" s="161"/>
      <c r="F16" s="161"/>
    </row>
    <row r="17" spans="2:15" ht="22.5" customHeight="1" x14ac:dyDescent="0.3">
      <c r="B17" s="159"/>
      <c r="C17" s="160"/>
      <c r="D17" s="161"/>
      <c r="E17" s="161"/>
      <c r="F17" s="161"/>
    </row>
    <row r="18" spans="2:15" ht="22.5" customHeight="1" x14ac:dyDescent="0.3">
      <c r="B18" s="159"/>
      <c r="C18" s="160"/>
      <c r="D18" s="161"/>
      <c r="E18" s="161"/>
      <c r="F18" s="161"/>
    </row>
    <row r="19" spans="2:15" ht="22.5" customHeight="1" x14ac:dyDescent="0.3">
      <c r="B19" s="159"/>
      <c r="C19" s="160"/>
      <c r="D19" s="161"/>
      <c r="E19" s="161"/>
      <c r="F19" s="161"/>
    </row>
    <row r="20" spans="2:15" ht="22.5" customHeight="1" x14ac:dyDescent="0.3">
      <c r="B20" s="159"/>
      <c r="C20" s="160"/>
      <c r="D20" s="161"/>
      <c r="E20" s="161"/>
      <c r="F20" s="161"/>
    </row>
    <row r="21" spans="2:15" ht="22.5" customHeight="1" x14ac:dyDescent="0.3">
      <c r="B21" s="159"/>
      <c r="C21" s="160"/>
      <c r="D21" s="161"/>
      <c r="E21" s="161"/>
      <c r="F21" s="161"/>
    </row>
    <row r="22" spans="2:15" ht="22.5" customHeight="1" x14ac:dyDescent="0.3">
      <c r="B22" s="159"/>
      <c r="C22" s="160"/>
      <c r="D22" s="161"/>
      <c r="E22" s="161"/>
      <c r="F22" s="161"/>
    </row>
    <row r="23" spans="2:15" ht="22.5" customHeight="1" x14ac:dyDescent="0.3">
      <c r="B23" s="159"/>
      <c r="C23" s="160"/>
      <c r="D23" s="161"/>
      <c r="E23" s="161"/>
      <c r="F23" s="161"/>
    </row>
    <row r="24" spans="2:15" ht="12.75" customHeight="1" x14ac:dyDescent="0.3">
      <c r="B24" s="28"/>
      <c r="C24" s="28"/>
      <c r="D24" s="29"/>
      <c r="E24" s="29"/>
      <c r="F24" s="29"/>
    </row>
    <row r="25" spans="2:15" x14ac:dyDescent="0.3">
      <c r="B25" s="25" t="s">
        <v>48</v>
      </c>
    </row>
    <row r="26" spans="2:15" ht="38.25" customHeight="1" x14ac:dyDescent="0.3">
      <c r="B26" s="177" t="s">
        <v>46</v>
      </c>
      <c r="C26" s="179" t="s">
        <v>27</v>
      </c>
      <c r="D26" s="179" t="s">
        <v>28</v>
      </c>
      <c r="E26" s="179" t="s">
        <v>30</v>
      </c>
      <c r="F26" s="177" t="s">
        <v>341</v>
      </c>
      <c r="G26" s="176" t="s">
        <v>99</v>
      </c>
      <c r="H26" s="176"/>
      <c r="I26" s="176"/>
      <c r="J26" s="176"/>
      <c r="K26" s="176"/>
    </row>
    <row r="27" spans="2:15" ht="36" customHeight="1" x14ac:dyDescent="0.3">
      <c r="B27" s="178"/>
      <c r="C27" s="180"/>
      <c r="D27" s="180"/>
      <c r="E27" s="180"/>
      <c r="F27" s="178"/>
      <c r="G27" s="64" t="s">
        <v>100</v>
      </c>
      <c r="H27" s="64" t="s">
        <v>101</v>
      </c>
      <c r="I27" s="64" t="s">
        <v>102</v>
      </c>
      <c r="J27" s="64" t="s">
        <v>103</v>
      </c>
      <c r="K27" s="64" t="s">
        <v>104</v>
      </c>
    </row>
    <row r="28" spans="2:15" ht="27.75" customHeight="1" x14ac:dyDescent="0.3">
      <c r="B28" s="30">
        <v>1</v>
      </c>
      <c r="C28" s="31" t="str">
        <f>B9&amp;" "&amp;D9</f>
        <v>Baseline Reinforecement of subsea cable</v>
      </c>
      <c r="D28" s="30" t="s">
        <v>78</v>
      </c>
      <c r="E28" s="31"/>
      <c r="F28" s="157"/>
      <c r="G28" s="65">
        <f>'Option Baseline'!$C$4</f>
        <v>-16.292403770196717</v>
      </c>
      <c r="H28" s="65">
        <f>'Option Baseline'!$C$5</f>
        <v>-4.7066992485581407</v>
      </c>
      <c r="I28" s="65">
        <f>'Option Baseline'!$C$6</f>
        <v>1.7879676219484724</v>
      </c>
      <c r="J28" s="65">
        <f>'Option Baseline'!$C$7</f>
        <v>1.0915019636663021</v>
      </c>
      <c r="K28" s="66"/>
    </row>
    <row r="29" spans="2:15" ht="27.75" customHeight="1" x14ac:dyDescent="0.3">
      <c r="B29" s="30">
        <v>3</v>
      </c>
      <c r="C29" s="155" t="str">
        <f>B10&amp;" "&amp;D10</f>
        <v>Option 2 Install Active Network Management scheme to manage the load deferring reinforcement in Baseline scenario</v>
      </c>
      <c r="D29" s="30" t="s">
        <v>29</v>
      </c>
      <c r="E29" s="31"/>
      <c r="F29" s="30"/>
      <c r="G29" s="65">
        <f>'Option 2 ANM'!$C$4</f>
        <v>-0.47607712448677542</v>
      </c>
      <c r="H29" s="65">
        <f>'Option 2 ANM'!$C$5</f>
        <v>7.5566652300327668</v>
      </c>
      <c r="I29" s="65">
        <f>'Option 2 ANM'!$C$6</f>
        <v>15.46236088542474</v>
      </c>
      <c r="J29" s="65">
        <f>'Option 2 ANM'!$C$7</f>
        <v>13.934435296625633</v>
      </c>
      <c r="K29" s="30"/>
      <c r="L29" s="141"/>
      <c r="M29" s="141"/>
      <c r="N29" s="141"/>
      <c r="O29" s="141"/>
    </row>
    <row r="30" spans="2:15" ht="27.75" customHeight="1" x14ac:dyDescent="0.3">
      <c r="B30" s="30">
        <v>4</v>
      </c>
      <c r="C30" s="30"/>
      <c r="D30" s="30"/>
      <c r="E30" s="31"/>
      <c r="F30" s="30"/>
      <c r="G30" s="65"/>
      <c r="H30" s="65"/>
      <c r="I30" s="65"/>
      <c r="J30" s="65"/>
      <c r="K30" s="30"/>
    </row>
    <row r="31" spans="2:15" ht="27.75" customHeight="1" x14ac:dyDescent="0.3">
      <c r="B31" s="30">
        <v>5</v>
      </c>
      <c r="C31" s="30"/>
      <c r="D31" s="30"/>
      <c r="E31" s="31"/>
      <c r="F31" s="30"/>
      <c r="G31" s="65"/>
      <c r="H31" s="65"/>
      <c r="I31" s="65"/>
      <c r="J31" s="65"/>
      <c r="K31" s="30"/>
    </row>
    <row r="32" spans="2:15" ht="27.75" customHeight="1" x14ac:dyDescent="0.3">
      <c r="B32" s="30">
        <v>6</v>
      </c>
      <c r="C32" s="30"/>
      <c r="D32" s="30"/>
      <c r="E32" s="31"/>
      <c r="F32" s="30"/>
      <c r="G32" s="65"/>
      <c r="H32" s="65"/>
      <c r="I32" s="65"/>
      <c r="J32" s="65"/>
      <c r="K32" s="30"/>
    </row>
    <row r="33" spans="2:11" ht="27.75" customHeight="1" x14ac:dyDescent="0.3">
      <c r="B33" s="30">
        <v>7</v>
      </c>
      <c r="C33" s="30"/>
      <c r="D33" s="30"/>
      <c r="E33" s="31"/>
      <c r="F33" s="30"/>
      <c r="G33" s="65"/>
      <c r="H33" s="65"/>
      <c r="I33" s="65"/>
      <c r="J33" s="65"/>
      <c r="K33" s="30"/>
    </row>
    <row r="34" spans="2:11" ht="27.75" customHeight="1" x14ac:dyDescent="0.3">
      <c r="B34" s="30">
        <v>8</v>
      </c>
      <c r="C34" s="30"/>
      <c r="D34" s="30"/>
      <c r="E34" s="31"/>
      <c r="F34" s="30"/>
      <c r="G34" s="65"/>
      <c r="H34" s="65"/>
      <c r="I34" s="65"/>
      <c r="J34" s="65"/>
      <c r="K34" s="30"/>
    </row>
    <row r="38" spans="2:11" x14ac:dyDescent="0.3">
      <c r="B38"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B29:K34">
    <cfRule type="expression" dxfId="7" priority="19">
      <formula>$D28="adopted"</formula>
    </cfRule>
  </conditionalFormatting>
  <conditionalFormatting sqref="G28:K28">
    <cfRule type="expression" dxfId="6" priority="16">
      <formula>$D28="adopted"</formula>
    </cfRule>
  </conditionalFormatting>
  <conditionalFormatting sqref="G29:J29">
    <cfRule type="expression" dxfId="5" priority="13">
      <formula>$D29="adopted"</formula>
    </cfRule>
  </conditionalFormatting>
  <conditionalFormatting sqref="G30:J30">
    <cfRule type="expression" dxfId="4" priority="12">
      <formula>$D30="adopted"</formula>
    </cfRule>
  </conditionalFormatting>
  <conditionalFormatting sqref="G31:J34">
    <cfRule type="expression" dxfId="3" priority="11">
      <formula>$D31="adopted"</formula>
    </cfRule>
  </conditionalFormatting>
  <conditionalFormatting sqref="G32:J32">
    <cfRule type="expression" dxfId="2" priority="9">
      <formula>$D32="adopted"</formula>
    </cfRule>
  </conditionalFormatting>
  <conditionalFormatting sqref="G33:J33">
    <cfRule type="expression" dxfId="1" priority="8">
      <formula>$D33="adopted"</formula>
    </cfRule>
  </conditionalFormatting>
  <dataValidations count="1">
    <dataValidation type="list" allowBlank="1" showInputMessage="1" showErrorMessage="1" sqref="D28:D34">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topLeftCell="F1" zoomScale="90" zoomScaleNormal="90" workbookViewId="0">
      <selection activeCell="O5" sqref="O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294</v>
      </c>
      <c r="E3" s="21"/>
      <c r="F3" s="77"/>
      <c r="G3" s="127" t="s">
        <v>305</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309</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310</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306</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307</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308</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1" t="s">
        <v>72</v>
      </c>
      <c r="C13" s="182"/>
      <c r="D13" s="126" t="s">
        <v>324</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3"/>
      <c r="C14" s="184"/>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5" t="s">
        <v>325</v>
      </c>
      <c r="C15" s="42" t="s">
        <v>318</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5"/>
      <c r="C16" s="42" t="s">
        <v>319</v>
      </c>
      <c r="D16" s="125">
        <v>1.3004251926654264</v>
      </c>
      <c r="E16" s="83"/>
      <c r="F16" s="71" t="s">
        <v>154</v>
      </c>
      <c r="G16" s="39"/>
      <c r="H16" s="39"/>
      <c r="I16" s="76" t="s">
        <v>326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5"/>
      <c r="C17" s="42" t="s">
        <v>320</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5"/>
      <c r="C18" s="42" t="s">
        <v>321</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5"/>
      <c r="C19" s="42" t="s">
        <v>322</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5"/>
      <c r="C20" s="42" t="s">
        <v>323</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5"/>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5"/>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5"/>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5"/>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313</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71</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B26"/>
  <sheetViews>
    <sheetView tabSelected="1" workbookViewId="0">
      <selection activeCell="I10" sqref="I10"/>
    </sheetView>
  </sheetViews>
  <sheetFormatPr defaultRowHeight="15" x14ac:dyDescent="0.25"/>
  <cols>
    <col min="1" max="1" width="5.85546875" customWidth="1"/>
    <col min="2" max="2" width="64.85546875" customWidth="1"/>
    <col min="3" max="4" width="9.5703125" bestFit="1" customWidth="1"/>
    <col min="5" max="6" width="11.7109375" bestFit="1" customWidth="1"/>
    <col min="7" max="8" width="12.7109375" bestFit="1" customWidth="1"/>
    <col min="9" max="10" width="13.85546875" bestFit="1" customWidth="1"/>
    <col min="13" max="13" width="12.28515625" customWidth="1"/>
  </cols>
  <sheetData>
    <row r="1" spans="1:54" ht="15.75" customHeight="1" x14ac:dyDescent="0.3">
      <c r="A1" s="1" t="s">
        <v>300</v>
      </c>
      <c r="I1" s="147"/>
      <c r="J1" t="s">
        <v>354</v>
      </c>
    </row>
    <row r="2" spans="1:54" x14ac:dyDescent="0.25">
      <c r="A2" t="s">
        <v>75</v>
      </c>
      <c r="I2" s="145"/>
      <c r="J2" t="s">
        <v>355</v>
      </c>
    </row>
    <row r="4" spans="1:54" x14ac:dyDescent="0.25">
      <c r="C4" s="186" t="s">
        <v>15</v>
      </c>
      <c r="D4" s="186"/>
      <c r="E4" s="186"/>
      <c r="F4" s="186"/>
      <c r="G4" s="186"/>
      <c r="H4" s="186"/>
      <c r="I4" s="186"/>
      <c r="J4" s="186"/>
      <c r="K4" s="187" t="s">
        <v>19</v>
      </c>
      <c r="L4" s="187"/>
      <c r="M4" s="187"/>
      <c r="N4" s="187"/>
      <c r="O4" s="187"/>
      <c r="P4" s="187"/>
      <c r="Q4" s="187"/>
      <c r="R4" s="187"/>
      <c r="S4" s="186" t="s">
        <v>20</v>
      </c>
      <c r="T4" s="186"/>
      <c r="U4" s="186"/>
      <c r="V4" s="186"/>
      <c r="W4" s="186"/>
      <c r="X4" s="186"/>
      <c r="Y4" s="186"/>
      <c r="Z4" s="186"/>
      <c r="AA4" s="186" t="s">
        <v>21</v>
      </c>
      <c r="AB4" s="186"/>
      <c r="AC4" s="186"/>
      <c r="AD4" s="186"/>
      <c r="AE4" s="186"/>
      <c r="AF4" s="186"/>
      <c r="AG4" s="186"/>
      <c r="AH4" s="186"/>
      <c r="AI4" s="186" t="s">
        <v>22</v>
      </c>
      <c r="AJ4" s="186"/>
      <c r="AK4" s="186"/>
      <c r="AL4" s="186"/>
      <c r="AM4" s="186"/>
      <c r="AN4" s="186"/>
      <c r="AO4" s="186"/>
      <c r="AP4" s="186"/>
      <c r="AQ4" s="186" t="s">
        <v>23</v>
      </c>
      <c r="AR4" s="186"/>
      <c r="AS4" s="186"/>
      <c r="AT4" s="186"/>
      <c r="AU4" s="186"/>
      <c r="AV4" s="186"/>
      <c r="AW4" s="186"/>
      <c r="AX4" s="186"/>
      <c r="AY4" s="186" t="s">
        <v>49</v>
      </c>
      <c r="AZ4" s="186"/>
      <c r="BA4" s="186"/>
      <c r="BB4" s="186"/>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6" spans="1:54" x14ac:dyDescent="0.25">
      <c r="B6" s="140" t="s">
        <v>359</v>
      </c>
      <c r="C6" t="s">
        <v>360</v>
      </c>
    </row>
    <row r="7" spans="1:54" x14ac:dyDescent="0.25">
      <c r="B7" t="s">
        <v>351</v>
      </c>
      <c r="C7">
        <v>0</v>
      </c>
      <c r="D7">
        <v>0</v>
      </c>
      <c r="E7">
        <v>0</v>
      </c>
      <c r="F7">
        <v>0</v>
      </c>
      <c r="G7" s="143">
        <v>0</v>
      </c>
      <c r="H7" s="143">
        <v>0</v>
      </c>
      <c r="I7" s="143">
        <v>0.5</v>
      </c>
      <c r="J7" s="143">
        <v>5</v>
      </c>
      <c r="K7" s="146">
        <v>5</v>
      </c>
      <c r="L7" s="146">
        <v>5</v>
      </c>
      <c r="M7" s="146">
        <v>5</v>
      </c>
      <c r="N7" s="146">
        <v>5</v>
      </c>
      <c r="O7" s="146">
        <v>5</v>
      </c>
      <c r="P7" s="146">
        <v>5</v>
      </c>
      <c r="Q7" s="146">
        <v>5</v>
      </c>
      <c r="R7" s="146">
        <v>4.5</v>
      </c>
      <c r="S7" s="146">
        <v>5</v>
      </c>
      <c r="T7" s="146">
        <v>5</v>
      </c>
      <c r="U7" s="146">
        <v>5</v>
      </c>
      <c r="V7" s="146">
        <v>5</v>
      </c>
      <c r="W7" s="146">
        <v>5</v>
      </c>
      <c r="X7" s="146">
        <v>5</v>
      </c>
      <c r="Y7" s="146">
        <v>5</v>
      </c>
      <c r="Z7" s="146">
        <v>5</v>
      </c>
      <c r="AA7" s="146">
        <v>5</v>
      </c>
      <c r="AB7" s="146">
        <v>5</v>
      </c>
      <c r="AC7" s="156">
        <v>4.5</v>
      </c>
      <c r="AD7" s="146">
        <v>0</v>
      </c>
      <c r="AE7" s="146">
        <v>0</v>
      </c>
      <c r="AF7" s="146">
        <v>0</v>
      </c>
      <c r="AG7" s="146">
        <v>0</v>
      </c>
      <c r="AH7" s="146">
        <v>0</v>
      </c>
      <c r="AI7" s="146">
        <v>0</v>
      </c>
      <c r="AJ7" s="146">
        <v>0</v>
      </c>
      <c r="AK7" s="146">
        <v>0</v>
      </c>
      <c r="AL7" s="146">
        <v>0</v>
      </c>
      <c r="AM7" s="146">
        <v>0</v>
      </c>
      <c r="AN7" s="146">
        <v>0</v>
      </c>
      <c r="AO7" s="146">
        <v>0</v>
      </c>
      <c r="AP7" s="146">
        <v>0</v>
      </c>
      <c r="AQ7" s="146">
        <v>0</v>
      </c>
      <c r="AR7" s="146">
        <v>0</v>
      </c>
      <c r="AS7" s="146">
        <v>0</v>
      </c>
      <c r="AT7" s="146">
        <v>0</v>
      </c>
      <c r="AU7" s="146">
        <v>0</v>
      </c>
      <c r="AV7" s="146">
        <v>0</v>
      </c>
      <c r="AW7" s="146">
        <v>0</v>
      </c>
      <c r="AX7" s="146">
        <v>0</v>
      </c>
      <c r="AY7" s="146">
        <v>0</v>
      </c>
      <c r="AZ7" s="146">
        <v>0</v>
      </c>
      <c r="BA7" s="146">
        <v>0</v>
      </c>
      <c r="BB7" s="146">
        <v>0</v>
      </c>
    </row>
    <row r="8" spans="1:54" x14ac:dyDescent="0.25">
      <c r="B8" t="s">
        <v>352</v>
      </c>
      <c r="C8">
        <v>0</v>
      </c>
      <c r="D8">
        <v>0</v>
      </c>
      <c r="E8">
        <v>0</v>
      </c>
      <c r="F8" s="143">
        <v>0</v>
      </c>
      <c r="G8" s="143">
        <v>0</v>
      </c>
      <c r="H8" s="143">
        <v>0</v>
      </c>
      <c r="I8" s="146">
        <f>E14</f>
        <v>1125.6199999999999</v>
      </c>
      <c r="J8" s="146">
        <f>($I$8/$I$7)*J7+I8</f>
        <v>12381.82</v>
      </c>
      <c r="K8" s="146">
        <f>($I$8/$I$7)*K7+J8</f>
        <v>23638.019999999997</v>
      </c>
      <c r="L8" s="146">
        <f t="shared" ref="L8:BB8" si="0">($I$8/$I$7)*L7+K8</f>
        <v>34894.219999999994</v>
      </c>
      <c r="M8" s="146">
        <f t="shared" si="0"/>
        <v>46150.419999999991</v>
      </c>
      <c r="N8" s="146">
        <f t="shared" si="0"/>
        <v>57406.619999999988</v>
      </c>
      <c r="O8" s="146">
        <f t="shared" si="0"/>
        <v>68662.819999999992</v>
      </c>
      <c r="P8" s="146">
        <f t="shared" si="0"/>
        <v>79919.01999999999</v>
      </c>
      <c r="Q8" s="146">
        <f t="shared" si="0"/>
        <v>91175.219999999987</v>
      </c>
      <c r="R8" s="146">
        <f t="shared" si="0"/>
        <v>101305.79999999999</v>
      </c>
      <c r="S8" s="146">
        <f t="shared" si="0"/>
        <v>112561.99999999999</v>
      </c>
      <c r="T8" s="146">
        <f t="shared" si="0"/>
        <v>123818.19999999998</v>
      </c>
      <c r="U8" s="146">
        <f t="shared" si="0"/>
        <v>135074.4</v>
      </c>
      <c r="V8" s="146">
        <f t="shared" si="0"/>
        <v>146330.6</v>
      </c>
      <c r="W8" s="146">
        <f t="shared" si="0"/>
        <v>157586.80000000002</v>
      </c>
      <c r="X8" s="146">
        <f t="shared" si="0"/>
        <v>168843.00000000003</v>
      </c>
      <c r="Y8" s="146">
        <f t="shared" si="0"/>
        <v>180099.20000000004</v>
      </c>
      <c r="Z8" s="146">
        <f t="shared" si="0"/>
        <v>191355.40000000005</v>
      </c>
      <c r="AA8" s="146">
        <f t="shared" si="0"/>
        <v>202611.60000000006</v>
      </c>
      <c r="AB8" s="146">
        <f t="shared" si="0"/>
        <v>213867.80000000008</v>
      </c>
      <c r="AC8" s="146">
        <f t="shared" si="0"/>
        <v>223998.38000000006</v>
      </c>
      <c r="AD8" s="146">
        <f t="shared" si="0"/>
        <v>223998.38000000006</v>
      </c>
      <c r="AE8" s="146">
        <f t="shared" si="0"/>
        <v>223998.38000000006</v>
      </c>
      <c r="AF8" s="146">
        <f t="shared" si="0"/>
        <v>223998.38000000006</v>
      </c>
      <c r="AG8" s="146">
        <f t="shared" si="0"/>
        <v>223998.38000000006</v>
      </c>
      <c r="AH8" s="146">
        <f t="shared" si="0"/>
        <v>223998.38000000006</v>
      </c>
      <c r="AI8" s="146">
        <f t="shared" si="0"/>
        <v>223998.38000000006</v>
      </c>
      <c r="AJ8" s="146">
        <f t="shared" si="0"/>
        <v>223998.38000000006</v>
      </c>
      <c r="AK8" s="146">
        <f t="shared" si="0"/>
        <v>223998.38000000006</v>
      </c>
      <c r="AL8" s="146">
        <f t="shared" si="0"/>
        <v>223998.38000000006</v>
      </c>
      <c r="AM8" s="146">
        <f t="shared" si="0"/>
        <v>223998.38000000006</v>
      </c>
      <c r="AN8" s="146">
        <f t="shared" si="0"/>
        <v>223998.38000000006</v>
      </c>
      <c r="AO8" s="146">
        <f t="shared" si="0"/>
        <v>223998.38000000006</v>
      </c>
      <c r="AP8" s="146">
        <f t="shared" si="0"/>
        <v>223998.38000000006</v>
      </c>
      <c r="AQ8" s="146">
        <f t="shared" si="0"/>
        <v>223998.38000000006</v>
      </c>
      <c r="AR8" s="146">
        <f t="shared" si="0"/>
        <v>223998.38000000006</v>
      </c>
      <c r="AS8" s="146">
        <f t="shared" si="0"/>
        <v>223998.38000000006</v>
      </c>
      <c r="AT8" s="146">
        <f t="shared" si="0"/>
        <v>223998.38000000006</v>
      </c>
      <c r="AU8" s="146">
        <f t="shared" si="0"/>
        <v>223998.38000000006</v>
      </c>
      <c r="AV8" s="146">
        <f t="shared" si="0"/>
        <v>223998.38000000006</v>
      </c>
      <c r="AW8" s="146">
        <f t="shared" si="0"/>
        <v>223998.38000000006</v>
      </c>
      <c r="AX8" s="146">
        <f t="shared" si="0"/>
        <v>223998.38000000006</v>
      </c>
      <c r="AY8" s="146">
        <f t="shared" si="0"/>
        <v>223998.38000000006</v>
      </c>
      <c r="AZ8" s="146">
        <f t="shared" si="0"/>
        <v>223998.38000000006</v>
      </c>
      <c r="BA8" s="146">
        <f t="shared" si="0"/>
        <v>223998.38000000006</v>
      </c>
      <c r="BB8" s="146">
        <f t="shared" si="0"/>
        <v>223998.38000000006</v>
      </c>
    </row>
    <row r="9" spans="1:54" x14ac:dyDescent="0.25">
      <c r="B9" t="s">
        <v>353</v>
      </c>
      <c r="C9">
        <v>0</v>
      </c>
      <c r="D9">
        <v>0</v>
      </c>
      <c r="E9">
        <v>0</v>
      </c>
      <c r="F9" s="143">
        <v>0</v>
      </c>
      <c r="G9" s="143">
        <v>0</v>
      </c>
      <c r="H9" s="143">
        <v>0</v>
      </c>
      <c r="I9" s="146">
        <f>I8*'Fixed data'!N12</f>
        <v>468.11609188000011</v>
      </c>
      <c r="J9" s="146">
        <f>J8*'Fixed data'!O12</f>
        <v>4969.7963388700018</v>
      </c>
      <c r="K9" s="146">
        <f>K8*'Fixed data'!P12</f>
        <v>9145.148091660003</v>
      </c>
      <c r="L9" s="146">
        <f>L8*'Fixed data'!Q12</f>
        <v>12994.171350250002</v>
      </c>
      <c r="M9" s="146">
        <f>M8*'Fixed data'!R12</f>
        <v>16516.866114640005</v>
      </c>
      <c r="N9" s="146">
        <f>N8*'Fixed data'!S12</f>
        <v>19713.232384830004</v>
      </c>
      <c r="O9" s="146">
        <f>O8*'Fixed data'!T12</f>
        <v>22583.270160820008</v>
      </c>
      <c r="P9" s="146">
        <f>P8*'Fixed data'!U12</f>
        <v>25126.979442610009</v>
      </c>
      <c r="Q9" s="146">
        <f>Q8*'Fixed data'!V12</f>
        <v>27344.360230200011</v>
      </c>
      <c r="R9" s="146">
        <f>R8*'Fixed data'!W12</f>
        <v>28914.144254100014</v>
      </c>
      <c r="S9" s="146">
        <f>S8*'Fixed data'!X12</f>
        <v>30495.184478000017</v>
      </c>
      <c r="T9" s="146">
        <f>T8*'Fixed data'!Y12</f>
        <v>31749.896207700018</v>
      </c>
      <c r="U9" s="146">
        <f>U8*'Fixed data'!Z12</f>
        <v>32678.27944320003</v>
      </c>
      <c r="V9" s="146">
        <f>V8*'Fixed data'!AA12</f>
        <v>33280.334184500032</v>
      </c>
      <c r="W9" s="146">
        <f>W8*'Fixed data'!AB12</f>
        <v>33556.060431600039</v>
      </c>
      <c r="X9" s="146">
        <f>X8*'Fixed data'!AC12</f>
        <v>33505.45818450005</v>
      </c>
      <c r="Y9" s="146">
        <f>Y8*'Fixed data'!AD12</f>
        <v>33128.527443200051</v>
      </c>
      <c r="Z9" s="146">
        <f>Z8*'Fixed data'!AE12</f>
        <v>32425.268207700057</v>
      </c>
      <c r="AA9" s="146">
        <f>AA8*'Fixed data'!AF12</f>
        <v>31395.680478000064</v>
      </c>
      <c r="AB9" s="146">
        <f>AB8*'Fixed data'!AG12</f>
        <v>30039.764254100068</v>
      </c>
      <c r="AC9" s="146">
        <f>AC8*'Fixed data'!AH12</f>
        <v>28215.73193832007</v>
      </c>
      <c r="AD9" s="146">
        <f>AD8*'Fixed data'!AI12</f>
        <v>24968.763421030064</v>
      </c>
      <c r="AE9" s="146">
        <f>AE8*'Fixed data'!AJ12</f>
        <v>21721.794903740061</v>
      </c>
      <c r="AF9" s="146">
        <f>AF8*'Fixed data'!AK12</f>
        <v>18474.826386450059</v>
      </c>
      <c r="AG9" s="146">
        <f>AG8*'Fixed data'!AL12</f>
        <v>15227.857869160058</v>
      </c>
      <c r="AH9" s="146">
        <f>AH8*'Fixed data'!AM12</f>
        <v>11980.889351870057</v>
      </c>
      <c r="AI9" s="146">
        <f>AI8*'Fixed data'!AN12</f>
        <v>8733.9208345800562</v>
      </c>
      <c r="AJ9" s="146">
        <f>AJ8*'Fixed data'!AO12</f>
        <v>5486.9523172900563</v>
      </c>
      <c r="AK9" s="146">
        <f>AK8*'Fixed data'!AP12</f>
        <v>2239.9838000000009</v>
      </c>
      <c r="AL9" s="146">
        <f>AL8*'Fixed data'!AQ12</f>
        <v>2239.9838000000009</v>
      </c>
      <c r="AM9" s="146">
        <f>AM8*'Fixed data'!AR12</f>
        <v>2239.9838000000009</v>
      </c>
      <c r="AN9" s="146">
        <f>AN8*'Fixed data'!AS12</f>
        <v>2239.9838000000009</v>
      </c>
      <c r="AO9" s="146">
        <f>AO8*'Fixed data'!AT12</f>
        <v>2239.9838000000009</v>
      </c>
      <c r="AP9" s="146">
        <f>AP8*'Fixed data'!AU12</f>
        <v>2239.9838000000009</v>
      </c>
      <c r="AQ9" s="146">
        <f>AQ8*'Fixed data'!AV12</f>
        <v>2239.9838000000009</v>
      </c>
      <c r="AR9" s="146">
        <f>AR8*'Fixed data'!AW12</f>
        <v>2239.9838000000009</v>
      </c>
      <c r="AS9" s="146">
        <f>AS8*'Fixed data'!AX12</f>
        <v>2239.9838000000009</v>
      </c>
      <c r="AT9" s="146">
        <f>AT8*'Fixed data'!AY12</f>
        <v>2239.9838000000009</v>
      </c>
      <c r="AU9" s="146">
        <f>AU8*'Fixed data'!AZ12</f>
        <v>2239.9838000000009</v>
      </c>
      <c r="AV9" s="146">
        <f>AV8*'Fixed data'!BA12</f>
        <v>2239.9838000000009</v>
      </c>
      <c r="AW9" s="146">
        <f>AW8*'Fixed data'!BB12</f>
        <v>2239.9838000000009</v>
      </c>
      <c r="AX9" s="146">
        <f>AX8*'Fixed data'!BC12</f>
        <v>2239.9838000000009</v>
      </c>
      <c r="AY9" s="146">
        <f>AY8*'Fixed data'!BD12</f>
        <v>2239.9838000000009</v>
      </c>
      <c r="AZ9" s="146">
        <f>AZ8*'Fixed data'!BE12</f>
        <v>2239.9838000000009</v>
      </c>
      <c r="BA9" s="146">
        <f>BA8*'Fixed data'!BF12</f>
        <v>2239.9838000000009</v>
      </c>
      <c r="BB9" s="146">
        <f>BB8*'Fixed data'!BG12</f>
        <v>2239.9838000000009</v>
      </c>
    </row>
    <row r="10" spans="1:54" x14ac:dyDescent="0.25">
      <c r="B10" t="s">
        <v>356</v>
      </c>
      <c r="C10">
        <v>0</v>
      </c>
      <c r="D10">
        <v>0</v>
      </c>
      <c r="E10">
        <v>38</v>
      </c>
      <c r="F10" s="143">
        <v>0</v>
      </c>
      <c r="G10" s="143">
        <v>0</v>
      </c>
      <c r="H10" s="143">
        <v>0</v>
      </c>
      <c r="I10" s="143">
        <v>0</v>
      </c>
      <c r="J10" s="143">
        <v>0</v>
      </c>
      <c r="K10" s="143">
        <v>0</v>
      </c>
      <c r="L10" s="143">
        <v>0</v>
      </c>
      <c r="M10" s="143">
        <v>0</v>
      </c>
      <c r="N10" s="143">
        <v>0</v>
      </c>
      <c r="O10" s="143">
        <v>0</v>
      </c>
      <c r="P10" s="143">
        <v>0</v>
      </c>
      <c r="Q10" s="143">
        <v>0</v>
      </c>
      <c r="R10" s="143">
        <v>0</v>
      </c>
      <c r="S10" s="143">
        <v>0</v>
      </c>
      <c r="T10" s="143">
        <v>0</v>
      </c>
      <c r="U10" s="143">
        <v>0</v>
      </c>
      <c r="V10" s="143">
        <v>0</v>
      </c>
      <c r="W10" s="143">
        <v>0</v>
      </c>
      <c r="X10" s="143">
        <v>0</v>
      </c>
      <c r="Y10" s="143">
        <v>0</v>
      </c>
      <c r="Z10" s="143">
        <v>0</v>
      </c>
      <c r="AA10" s="143">
        <v>0</v>
      </c>
      <c r="AB10" s="143">
        <v>0</v>
      </c>
      <c r="AC10" s="143">
        <v>0</v>
      </c>
      <c r="AD10" s="143">
        <v>0</v>
      </c>
      <c r="AE10" s="143">
        <v>0</v>
      </c>
      <c r="AF10" s="143">
        <v>0</v>
      </c>
      <c r="AG10" s="143">
        <v>0</v>
      </c>
      <c r="AH10" s="143">
        <v>0</v>
      </c>
      <c r="AI10" s="143">
        <v>0</v>
      </c>
      <c r="AJ10" s="143">
        <v>0</v>
      </c>
      <c r="AK10" s="143">
        <v>0</v>
      </c>
      <c r="AL10" s="143">
        <v>0</v>
      </c>
      <c r="AM10" s="143">
        <v>0</v>
      </c>
      <c r="AN10" s="143">
        <v>0</v>
      </c>
      <c r="AO10" s="143">
        <v>0</v>
      </c>
      <c r="AP10" s="143">
        <v>0</v>
      </c>
      <c r="AQ10" s="143">
        <v>0</v>
      </c>
      <c r="AR10" s="143">
        <v>0</v>
      </c>
      <c r="AS10" s="143">
        <v>0</v>
      </c>
      <c r="AT10" s="143">
        <v>0</v>
      </c>
      <c r="AU10" s="143">
        <v>0</v>
      </c>
      <c r="AV10" s="143">
        <v>0</v>
      </c>
      <c r="AW10" s="143">
        <v>0</v>
      </c>
      <c r="AX10" s="143">
        <v>0</v>
      </c>
      <c r="AY10" s="143">
        <v>0</v>
      </c>
      <c r="AZ10" s="143">
        <v>0</v>
      </c>
      <c r="BA10" s="143">
        <v>0</v>
      </c>
      <c r="BB10" s="143">
        <v>0</v>
      </c>
    </row>
    <row r="11" spans="1:54" x14ac:dyDescent="0.25">
      <c r="F11" s="143"/>
      <c r="G11" s="143"/>
      <c r="H11" s="143"/>
      <c r="I11" s="143"/>
      <c r="J11" s="143"/>
      <c r="K11" s="143"/>
      <c r="L11" s="143"/>
      <c r="M11" s="143"/>
      <c r="N11" s="143"/>
      <c r="O11" s="143"/>
      <c r="P11" s="143"/>
      <c r="Q11" s="143"/>
      <c r="R11" s="143"/>
    </row>
    <row r="12" spans="1:54" x14ac:dyDescent="0.25">
      <c r="B12" s="140" t="s">
        <v>358</v>
      </c>
      <c r="C12" s="144" t="s">
        <v>362</v>
      </c>
      <c r="F12" s="143"/>
      <c r="G12" s="143"/>
      <c r="H12" s="143"/>
      <c r="I12" s="143"/>
      <c r="J12" s="143"/>
      <c r="K12" s="143"/>
      <c r="L12" s="143"/>
      <c r="M12" s="143"/>
      <c r="N12" s="143"/>
      <c r="O12" s="143"/>
      <c r="P12" s="143"/>
      <c r="Q12" s="143"/>
      <c r="R12" s="143"/>
    </row>
    <row r="13" spans="1:54" x14ac:dyDescent="0.25">
      <c r="B13" t="s">
        <v>351</v>
      </c>
      <c r="C13" s="148">
        <v>8.4600000000000009</v>
      </c>
      <c r="D13" s="154">
        <v>0</v>
      </c>
      <c r="E13">
        <v>0.5</v>
      </c>
      <c r="F13" s="143">
        <v>5</v>
      </c>
      <c r="G13" s="146">
        <v>5</v>
      </c>
      <c r="H13" s="146">
        <v>5</v>
      </c>
      <c r="I13" s="146">
        <v>5</v>
      </c>
      <c r="J13" s="146">
        <v>5</v>
      </c>
      <c r="K13" s="146">
        <v>5</v>
      </c>
      <c r="L13" s="146">
        <v>5</v>
      </c>
      <c r="M13" s="146">
        <v>5</v>
      </c>
      <c r="N13" s="156">
        <v>4.5</v>
      </c>
      <c r="O13" s="146">
        <v>0</v>
      </c>
      <c r="P13" s="146">
        <v>0</v>
      </c>
      <c r="Q13" s="146">
        <v>0</v>
      </c>
      <c r="R13" s="146">
        <v>0</v>
      </c>
      <c r="S13">
        <v>0.5</v>
      </c>
      <c r="T13" s="146">
        <v>5</v>
      </c>
      <c r="U13" s="146">
        <v>5</v>
      </c>
      <c r="V13" s="146">
        <v>5</v>
      </c>
      <c r="W13" s="146">
        <v>5</v>
      </c>
      <c r="X13" s="146">
        <v>5</v>
      </c>
      <c r="Y13" s="146">
        <v>5</v>
      </c>
      <c r="Z13" s="146">
        <v>5</v>
      </c>
      <c r="AA13" s="146">
        <v>5</v>
      </c>
      <c r="AB13" s="146">
        <v>5</v>
      </c>
      <c r="AC13" s="146">
        <v>5</v>
      </c>
      <c r="AD13" s="156">
        <v>4.5</v>
      </c>
      <c r="AE13" s="146">
        <v>0</v>
      </c>
      <c r="AF13" s="146">
        <v>0</v>
      </c>
      <c r="AG13" s="146">
        <v>0</v>
      </c>
      <c r="AH13" s="146">
        <v>0</v>
      </c>
      <c r="AI13" s="146">
        <v>0</v>
      </c>
      <c r="AJ13" s="146">
        <v>0</v>
      </c>
      <c r="AK13" s="146">
        <v>0</v>
      </c>
      <c r="AL13" s="146">
        <v>0</v>
      </c>
      <c r="AM13" s="146">
        <v>0</v>
      </c>
      <c r="AN13" s="146">
        <v>0</v>
      </c>
      <c r="AO13" s="146">
        <v>0</v>
      </c>
      <c r="AP13" s="146">
        <v>0</v>
      </c>
      <c r="AQ13" s="146">
        <v>0</v>
      </c>
      <c r="AR13" s="146">
        <v>0</v>
      </c>
      <c r="AS13" s="146">
        <v>0</v>
      </c>
      <c r="AT13" s="146">
        <v>0</v>
      </c>
      <c r="AU13" s="146">
        <v>0</v>
      </c>
      <c r="AV13" s="146">
        <v>0</v>
      </c>
      <c r="AW13" s="146">
        <v>0</v>
      </c>
      <c r="AX13" s="146">
        <v>0</v>
      </c>
      <c r="AY13" s="146">
        <v>0</v>
      </c>
      <c r="AZ13" s="146">
        <v>0</v>
      </c>
      <c r="BA13" s="146">
        <v>0</v>
      </c>
      <c r="BB13" s="146">
        <v>0</v>
      </c>
    </row>
    <row r="14" spans="1:54" x14ac:dyDescent="0.25">
      <c r="B14" t="s">
        <v>352</v>
      </c>
      <c r="C14" s="139">
        <v>1508.5440000000001</v>
      </c>
      <c r="D14" s="139">
        <v>9858.36</v>
      </c>
      <c r="E14" s="146">
        <v>1125.6199999999999</v>
      </c>
      <c r="F14" s="146">
        <f>($E$14/$E$13)*F13+E14</f>
        <v>12381.82</v>
      </c>
      <c r="G14" s="146">
        <f t="shared" ref="G14:S14" si="1">($E$14/$E$13)*G13+F14</f>
        <v>23638.019999999997</v>
      </c>
      <c r="H14" s="146">
        <f t="shared" si="1"/>
        <v>34894.219999999994</v>
      </c>
      <c r="I14" s="146">
        <f t="shared" si="1"/>
        <v>46150.419999999991</v>
      </c>
      <c r="J14" s="146">
        <f t="shared" si="1"/>
        <v>57406.619999999988</v>
      </c>
      <c r="K14" s="146">
        <f t="shared" si="1"/>
        <v>68662.819999999992</v>
      </c>
      <c r="L14" s="146">
        <f t="shared" si="1"/>
        <v>79919.01999999999</v>
      </c>
      <c r="M14" s="146">
        <f t="shared" si="1"/>
        <v>91175.219999999987</v>
      </c>
      <c r="N14" s="146">
        <f t="shared" si="1"/>
        <v>101305.79999999999</v>
      </c>
      <c r="O14" s="146">
        <f t="shared" si="1"/>
        <v>101305.79999999999</v>
      </c>
      <c r="P14" s="146">
        <f t="shared" si="1"/>
        <v>101305.79999999999</v>
      </c>
      <c r="Q14" s="146">
        <f t="shared" si="1"/>
        <v>101305.79999999999</v>
      </c>
      <c r="R14" s="146">
        <f t="shared" si="1"/>
        <v>101305.79999999999</v>
      </c>
      <c r="S14" s="146">
        <f t="shared" si="1"/>
        <v>102431.41999999998</v>
      </c>
      <c r="T14" s="146">
        <f t="shared" ref="T14" si="2">($E$14/$E$13)*T13+S14</f>
        <v>113687.61999999998</v>
      </c>
      <c r="U14" s="146">
        <f t="shared" ref="U14" si="3">($E$14/$E$13)*U13+T14</f>
        <v>124943.81999999998</v>
      </c>
      <c r="V14" s="146">
        <f t="shared" ref="V14" si="4">($E$14/$E$13)*V13+U14</f>
        <v>136200.01999999999</v>
      </c>
      <c r="W14" s="146">
        <f t="shared" ref="W14" si="5">($E$14/$E$13)*W13+V14</f>
        <v>147456.22</v>
      </c>
      <c r="X14" s="146">
        <f t="shared" ref="X14" si="6">($E$14/$E$13)*X13+W14</f>
        <v>158712.42000000001</v>
      </c>
      <c r="Y14" s="146">
        <f t="shared" ref="Y14" si="7">($E$14/$E$13)*Y13+X14</f>
        <v>169968.62000000002</v>
      </c>
      <c r="Z14" s="146">
        <f t="shared" ref="Z14" si="8">($E$14/$E$13)*Z13+Y14</f>
        <v>181224.82000000004</v>
      </c>
      <c r="AA14" s="146">
        <f t="shared" ref="AA14" si="9">($E$14/$E$13)*AA13+Z14</f>
        <v>192481.02000000005</v>
      </c>
      <c r="AB14" s="146">
        <f t="shared" ref="AB14" si="10">($E$14/$E$13)*AB13+AA14</f>
        <v>203737.22000000006</v>
      </c>
      <c r="AC14" s="146">
        <f t="shared" ref="AC14" si="11">($E$14/$E$13)*AC13+AB14</f>
        <v>214993.42000000007</v>
      </c>
      <c r="AD14" s="146">
        <f t="shared" ref="AD14" si="12">($E$14/$E$13)*AD13+AC14</f>
        <v>225124.00000000006</v>
      </c>
      <c r="AE14" s="146">
        <f t="shared" ref="AE14" si="13">($E$14/$E$13)*AE13+AD14</f>
        <v>225124.00000000006</v>
      </c>
      <c r="AF14" s="146">
        <f t="shared" ref="AF14" si="14">($E$14/$E$13)*AF13+AE14</f>
        <v>225124.00000000006</v>
      </c>
      <c r="AG14" s="146">
        <f t="shared" ref="AG14" si="15">($E$14/$E$13)*AG13+AF14</f>
        <v>225124.00000000006</v>
      </c>
      <c r="AH14" s="146">
        <f t="shared" ref="AH14" si="16">($E$14/$E$13)*AH13+AG14</f>
        <v>225124.00000000006</v>
      </c>
      <c r="AI14" s="146">
        <f t="shared" ref="AI14" si="17">($E$14/$E$13)*AI13+AH14</f>
        <v>225124.00000000006</v>
      </c>
      <c r="AJ14" s="146">
        <f t="shared" ref="AJ14" si="18">($E$14/$E$13)*AJ13+AI14</f>
        <v>225124.00000000006</v>
      </c>
      <c r="AK14" s="146">
        <f t="shared" ref="AK14" si="19">($E$14/$E$13)*AK13+AJ14</f>
        <v>225124.00000000006</v>
      </c>
      <c r="AL14" s="146">
        <f t="shared" ref="AL14" si="20">($E$14/$E$13)*AL13+AK14</f>
        <v>225124.00000000006</v>
      </c>
      <c r="AM14" s="146">
        <f t="shared" ref="AM14" si="21">($E$14/$E$13)*AM13+AL14</f>
        <v>225124.00000000006</v>
      </c>
      <c r="AN14" s="146">
        <f t="shared" ref="AN14" si="22">($E$14/$E$13)*AN13+AM14</f>
        <v>225124.00000000006</v>
      </c>
      <c r="AO14" s="146">
        <f t="shared" ref="AO14" si="23">($E$14/$E$13)*AO13+AN14</f>
        <v>225124.00000000006</v>
      </c>
      <c r="AP14" s="146">
        <f t="shared" ref="AP14" si="24">($E$14/$E$13)*AP13+AO14</f>
        <v>225124.00000000006</v>
      </c>
      <c r="AQ14" s="146">
        <f t="shared" ref="AQ14" si="25">($E$14/$E$13)*AQ13+AP14</f>
        <v>225124.00000000006</v>
      </c>
      <c r="AR14" s="146">
        <f t="shared" ref="AR14" si="26">($E$14/$E$13)*AR13+AQ14</f>
        <v>225124.00000000006</v>
      </c>
      <c r="AS14" s="146">
        <f t="shared" ref="AS14" si="27">($E$14/$E$13)*AS13+AR14</f>
        <v>225124.00000000006</v>
      </c>
      <c r="AT14" s="146">
        <f t="shared" ref="AT14" si="28">($E$14/$E$13)*AT13+AS14</f>
        <v>225124.00000000006</v>
      </c>
      <c r="AU14" s="146">
        <f t="shared" ref="AU14" si="29">($E$14/$E$13)*AU13+AT14</f>
        <v>225124.00000000006</v>
      </c>
      <c r="AV14" s="146">
        <f t="shared" ref="AV14" si="30">($E$14/$E$13)*AV13+AU14</f>
        <v>225124.00000000006</v>
      </c>
      <c r="AW14" s="146">
        <f t="shared" ref="AW14" si="31">($E$14/$E$13)*AW13+AV14</f>
        <v>225124.00000000006</v>
      </c>
      <c r="AX14" s="146">
        <f t="shared" ref="AX14" si="32">($E$14/$E$13)*AX13+AW14</f>
        <v>225124.00000000006</v>
      </c>
      <c r="AY14" s="146">
        <f t="shared" ref="AY14" si="33">($E$14/$E$13)*AY13+AX14</f>
        <v>225124.00000000006</v>
      </c>
      <c r="AZ14" s="146">
        <f t="shared" ref="AZ14" si="34">($E$14/$E$13)*AZ13+AY14</f>
        <v>225124.00000000006</v>
      </c>
      <c r="BA14" s="146">
        <f t="shared" ref="BA14" si="35">($E$14/$E$13)*BA13+AZ14</f>
        <v>225124.00000000006</v>
      </c>
      <c r="BB14" s="146">
        <f t="shared" ref="BB14" si="36">($E$14/$E$13)*BB13+BA14</f>
        <v>225124.00000000006</v>
      </c>
    </row>
    <row r="15" spans="1:54" x14ac:dyDescent="0.25">
      <c r="B15" t="s">
        <v>353</v>
      </c>
      <c r="C15" s="139">
        <f>C14*'Fixed data'!H12</f>
        <v>758.56682476800006</v>
      </c>
      <c r="D15" s="139">
        <f>D14*'Fixed data'!I12</f>
        <v>4814.3448935400011</v>
      </c>
      <c r="E15" s="139">
        <f>E14*'Fixed data'!J12</f>
        <v>533.38179072000003</v>
      </c>
      <c r="F15" s="139">
        <f>F14*'Fixed data'!K12</f>
        <v>5687.7190261100013</v>
      </c>
      <c r="G15" s="139">
        <f>G14*'Fixed data'!L12</f>
        <v>10515.727767300001</v>
      </c>
      <c r="H15" s="139">
        <f>H14*'Fixed data'!M12</f>
        <v>15017.408014290002</v>
      </c>
      <c r="I15" s="139">
        <f>I14*'Fixed data'!N12</f>
        <v>19192.759767080002</v>
      </c>
      <c r="J15" s="139">
        <f>J14*'Fixed data'!O12</f>
        <v>23041.783025670004</v>
      </c>
      <c r="K15" s="139">
        <f>K14*'Fixed data'!P12</f>
        <v>26564.477790060006</v>
      </c>
      <c r="L15" s="139">
        <f>L14*'Fixed data'!Q12</f>
        <v>29760.844060250009</v>
      </c>
      <c r="M15" s="139">
        <f>M14*'Fixed data'!R12</f>
        <v>32630.881836240009</v>
      </c>
      <c r="N15" s="139">
        <f>N14*'Fixed data'!S12</f>
        <v>34788.057149700013</v>
      </c>
      <c r="O15" s="139">
        <f>O14*'Fixed data'!T12</f>
        <v>33319.578925800015</v>
      </c>
      <c r="P15" s="139">
        <f>P14*'Fixed data'!U12</f>
        <v>31851.100701900014</v>
      </c>
      <c r="Q15" s="139">
        <f>Q14*'Fixed data'!V12</f>
        <v>30382.622478000016</v>
      </c>
      <c r="R15" s="139">
        <f>R14*'Fixed data'!W12</f>
        <v>28914.144254100014</v>
      </c>
      <c r="S15" s="139">
        <f>S14*'Fixed data'!X12</f>
        <v>27750.617874980016</v>
      </c>
      <c r="T15" s="139">
        <f>T14*'Fixed data'!Y12</f>
        <v>29152.177427070015</v>
      </c>
      <c r="U15" s="139">
        <f>U14*'Fixed data'!Z12</f>
        <v>30227.408484960022</v>
      </c>
      <c r="V15" s="139">
        <f>V14*'Fixed data'!AA12</f>
        <v>30976.31104865003</v>
      </c>
      <c r="W15" s="139">
        <f>W14*'Fixed data'!AB12</f>
        <v>31398.885118140035</v>
      </c>
      <c r="X15" s="139">
        <f>X14*'Fixed data'!AC12</f>
        <v>31495.130693430041</v>
      </c>
      <c r="Y15" s="139">
        <f>Y14*'Fixed data'!AD12</f>
        <v>31265.047774520048</v>
      </c>
      <c r="Z15" s="139">
        <f>Z14*'Fixed data'!AE12</f>
        <v>30708.636361410052</v>
      </c>
      <c r="AA15" s="139">
        <f>AA14*'Fixed data'!AF12</f>
        <v>29825.896454100057</v>
      </c>
      <c r="AB15" s="139">
        <f>AB14*'Fixed data'!AG12</f>
        <v>28616.828052590063</v>
      </c>
      <c r="AC15" s="139">
        <f>AC14*'Fixed data'!AH12</f>
        <v>27081.431156880066</v>
      </c>
      <c r="AD15" s="139">
        <f>AD14*'Fixed data'!AI12</f>
        <v>25094.234594000067</v>
      </c>
      <c r="AE15" s="139">
        <f>AE14*'Fixed data'!AJ12</f>
        <v>21830.949652000061</v>
      </c>
      <c r="AF15" s="139">
        <f>AF14*'Fixed data'!AK12</f>
        <v>18567.664710000059</v>
      </c>
      <c r="AG15" s="139">
        <f>AG14*'Fixed data'!AL12</f>
        <v>15304.379768000057</v>
      </c>
      <c r="AH15" s="139">
        <f>AH14*'Fixed data'!AM12</f>
        <v>12041.094826000057</v>
      </c>
      <c r="AI15" s="139">
        <f>AI14*'Fixed data'!AN12</f>
        <v>8777.8098840000566</v>
      </c>
      <c r="AJ15" s="139">
        <f>AJ14*'Fixed data'!AO12</f>
        <v>5514.5249420000564</v>
      </c>
      <c r="AK15" s="139">
        <f>AK14*'Fixed data'!AP12</f>
        <v>2251.2400000000007</v>
      </c>
      <c r="AL15" s="139">
        <f>AL14*'Fixed data'!AQ12</f>
        <v>2251.2400000000007</v>
      </c>
      <c r="AM15" s="139">
        <f>AM14*'Fixed data'!AR12</f>
        <v>2251.2400000000007</v>
      </c>
      <c r="AN15" s="139">
        <f>AN14*'Fixed data'!AS12</f>
        <v>2251.2400000000007</v>
      </c>
      <c r="AO15" s="139">
        <f>AO14*'Fixed data'!AT12</f>
        <v>2251.2400000000007</v>
      </c>
      <c r="AP15" s="139">
        <f>AP14*'Fixed data'!AU12</f>
        <v>2251.2400000000007</v>
      </c>
      <c r="AQ15" s="139">
        <f>AQ14*'Fixed data'!AV12</f>
        <v>2251.2400000000007</v>
      </c>
      <c r="AR15" s="139">
        <f>AR14*'Fixed data'!AW12</f>
        <v>2251.2400000000007</v>
      </c>
      <c r="AS15" s="139">
        <f>AS14*'Fixed data'!AX12</f>
        <v>2251.2400000000007</v>
      </c>
      <c r="AT15" s="139">
        <f>AT14*'Fixed data'!AY12</f>
        <v>2251.2400000000007</v>
      </c>
      <c r="AU15" s="139">
        <f>AU14*'Fixed data'!AZ12</f>
        <v>2251.2400000000007</v>
      </c>
      <c r="AV15" s="139">
        <f>AV14*'Fixed data'!BA12</f>
        <v>2251.2400000000007</v>
      </c>
      <c r="AW15" s="139">
        <f>AW14*'Fixed data'!BB12</f>
        <v>2251.2400000000007</v>
      </c>
      <c r="AX15" s="139">
        <f>AX14*'Fixed data'!BC12</f>
        <v>2251.2400000000007</v>
      </c>
      <c r="AY15" s="139">
        <f>AY14*'Fixed data'!BD12</f>
        <v>2251.2400000000007</v>
      </c>
      <c r="AZ15" s="139">
        <f>AZ14*'Fixed data'!BE12</f>
        <v>2251.2400000000007</v>
      </c>
      <c r="BA15" s="139">
        <f>BA14*'Fixed data'!BF12</f>
        <v>2251.2400000000007</v>
      </c>
      <c r="BB15" s="139">
        <f>BB14*'Fixed data'!BG12</f>
        <v>2251.2400000000007</v>
      </c>
    </row>
    <row r="16" spans="1:54" x14ac:dyDescent="0.25">
      <c r="B16" t="s">
        <v>356</v>
      </c>
      <c r="C16">
        <v>0</v>
      </c>
      <c r="D16">
        <v>0</v>
      </c>
      <c r="E16">
        <v>0</v>
      </c>
      <c r="F16">
        <v>0</v>
      </c>
      <c r="G16">
        <v>0</v>
      </c>
      <c r="H16">
        <v>0</v>
      </c>
      <c r="I16">
        <v>0</v>
      </c>
      <c r="J16">
        <v>0</v>
      </c>
      <c r="K16">
        <v>0</v>
      </c>
      <c r="L16">
        <v>0</v>
      </c>
      <c r="M16">
        <v>0</v>
      </c>
      <c r="N16">
        <v>0</v>
      </c>
      <c r="O16" s="143">
        <v>38</v>
      </c>
      <c r="P16" s="143">
        <v>0</v>
      </c>
      <c r="Q16" s="143">
        <v>0</v>
      </c>
      <c r="R16" s="143">
        <v>0</v>
      </c>
      <c r="S16" s="143">
        <v>0</v>
      </c>
      <c r="T16" s="143">
        <v>0</v>
      </c>
      <c r="U16" s="143">
        <v>0</v>
      </c>
      <c r="V16" s="143">
        <v>0</v>
      </c>
      <c r="W16" s="143">
        <v>0</v>
      </c>
      <c r="X16" s="143">
        <v>0</v>
      </c>
      <c r="Y16" s="143">
        <v>0</v>
      </c>
      <c r="Z16" s="143">
        <v>0</v>
      </c>
      <c r="AA16" s="143">
        <v>0</v>
      </c>
      <c r="AB16" s="143">
        <v>0</v>
      </c>
      <c r="AC16" s="143">
        <v>0</v>
      </c>
      <c r="AD16" s="143">
        <v>0</v>
      </c>
      <c r="AE16" s="143">
        <v>0</v>
      </c>
      <c r="AF16" s="143">
        <v>0</v>
      </c>
      <c r="AG16" s="143">
        <v>0</v>
      </c>
      <c r="AH16" s="143">
        <v>0</v>
      </c>
      <c r="AI16" s="143">
        <v>0</v>
      </c>
      <c r="AJ16" s="143">
        <v>0</v>
      </c>
      <c r="AK16" s="143">
        <v>0</v>
      </c>
      <c r="AL16" s="143">
        <v>0</v>
      </c>
      <c r="AM16" s="143">
        <v>0</v>
      </c>
      <c r="AN16" s="143">
        <v>0</v>
      </c>
      <c r="AO16" s="143">
        <v>0</v>
      </c>
      <c r="AP16" s="143">
        <v>0</v>
      </c>
      <c r="AQ16" s="143">
        <v>0</v>
      </c>
      <c r="AR16" s="143">
        <v>0</v>
      </c>
      <c r="AS16" s="143">
        <v>0</v>
      </c>
      <c r="AT16" s="143">
        <v>0</v>
      </c>
      <c r="AU16" s="143">
        <v>0</v>
      </c>
      <c r="AV16" s="143">
        <v>0</v>
      </c>
      <c r="AW16" s="143">
        <v>0</v>
      </c>
      <c r="AX16" s="143">
        <v>0</v>
      </c>
      <c r="AY16" s="143">
        <v>0</v>
      </c>
      <c r="AZ16" s="143">
        <v>0</v>
      </c>
      <c r="BA16" s="143">
        <v>0</v>
      </c>
      <c r="BB16" s="143">
        <v>0</v>
      </c>
    </row>
    <row r="17" spans="2:54" x14ac:dyDescent="0.25">
      <c r="B17" t="s">
        <v>357</v>
      </c>
      <c r="C17" s="149">
        <v>0.63509689999999996</v>
      </c>
      <c r="D17" s="149">
        <v>0.2642893</v>
      </c>
      <c r="E17" s="197">
        <v>4.9312630000000003E-2</v>
      </c>
      <c r="F17">
        <v>0.1</v>
      </c>
      <c r="G17">
        <v>0.1</v>
      </c>
      <c r="H17">
        <v>0.1</v>
      </c>
      <c r="I17">
        <v>0.1</v>
      </c>
      <c r="J17">
        <v>0.1</v>
      </c>
      <c r="K17">
        <v>0.1</v>
      </c>
      <c r="L17">
        <v>0.1</v>
      </c>
      <c r="M17">
        <v>0.1</v>
      </c>
      <c r="N17">
        <v>0.1</v>
      </c>
      <c r="O17">
        <v>0.1</v>
      </c>
      <c r="P17">
        <v>0.1</v>
      </c>
      <c r="Q17">
        <v>0.1</v>
      </c>
      <c r="R17">
        <v>0.1</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row>
    <row r="21" spans="2:54" x14ac:dyDescent="0.25">
      <c r="C21" s="151"/>
    </row>
    <row r="22" spans="2:54" x14ac:dyDescent="0.25">
      <c r="C22" s="153"/>
    </row>
    <row r="23" spans="2:54" x14ac:dyDescent="0.25">
      <c r="C23" s="152"/>
    </row>
    <row r="24" spans="2:54" ht="15.75" x14ac:dyDescent="0.3">
      <c r="C24" s="139"/>
      <c r="E24" s="2"/>
      <c r="F24" s="2"/>
    </row>
    <row r="25" spans="2:54" ht="15.75" x14ac:dyDescent="0.3">
      <c r="C25" s="139"/>
      <c r="E25" s="2"/>
      <c r="F25" s="150"/>
    </row>
    <row r="26" spans="2:54" x14ac:dyDescent="0.25">
      <c r="C26" s="139"/>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BD91" sqref="BD9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-16.292403770196717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-4.7066992485581407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1.7879676219484724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1.0915019636663021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156</v>
      </c>
      <c r="C13" s="60"/>
      <c r="D13" s="61" t="s">
        <v>38</v>
      </c>
      <c r="E13" s="62">
        <f>'Workings baseline'!C10</f>
        <v>0</v>
      </c>
      <c r="F13" s="62">
        <f>'Workings baseline'!D10</f>
        <v>0</v>
      </c>
      <c r="G13" s="62">
        <f>-'Workings baseline'!E10</f>
        <v>-38</v>
      </c>
      <c r="H13" s="62">
        <f>'Workings baseline'!F10</f>
        <v>0</v>
      </c>
      <c r="I13" s="62">
        <f>'Workings baseline'!G10</f>
        <v>0</v>
      </c>
      <c r="J13" s="62">
        <f>'Workings baseline'!H10</f>
        <v>0</v>
      </c>
      <c r="K13" s="62">
        <f>'Workings baseline'!I10</f>
        <v>0</v>
      </c>
      <c r="L13" s="62">
        <f>'Workings baseline'!J10</f>
        <v>0</v>
      </c>
      <c r="M13" s="62">
        <f>'Workings baseline'!K10</f>
        <v>0</v>
      </c>
      <c r="N13" s="62">
        <f>'Workings baseline'!L10</f>
        <v>0</v>
      </c>
      <c r="O13" s="62">
        <f>'Workings baseline'!M10</f>
        <v>0</v>
      </c>
      <c r="P13" s="62">
        <f>'Workings baseline'!N10</f>
        <v>0</v>
      </c>
      <c r="Q13" s="62">
        <f>'Workings baseline'!O10</f>
        <v>0</v>
      </c>
      <c r="R13" s="62">
        <f>'Workings baseline'!P10</f>
        <v>0</v>
      </c>
      <c r="S13" s="62">
        <f>'Workings baseline'!Q10</f>
        <v>0</v>
      </c>
      <c r="T13" s="62">
        <f>'Workings baseline'!R10</f>
        <v>0</v>
      </c>
      <c r="U13" s="62">
        <f>'Workings baseline'!S10</f>
        <v>0</v>
      </c>
      <c r="V13" s="62">
        <f>'Workings baseline'!T10</f>
        <v>0</v>
      </c>
      <c r="W13" s="62">
        <f>'Workings baseline'!U10</f>
        <v>0</v>
      </c>
      <c r="X13" s="62">
        <f>'Workings baseline'!V10</f>
        <v>0</v>
      </c>
      <c r="Y13" s="62">
        <f>'Workings baseline'!W10</f>
        <v>0</v>
      </c>
      <c r="Z13" s="62">
        <f>'Workings baseline'!X10</f>
        <v>0</v>
      </c>
      <c r="AA13" s="62">
        <f>'Workings baseline'!Y10</f>
        <v>0</v>
      </c>
      <c r="AB13" s="62">
        <f>'Workings baseline'!Z10</f>
        <v>0</v>
      </c>
      <c r="AC13" s="62">
        <f>'Workings baseline'!AA10</f>
        <v>0</v>
      </c>
      <c r="AD13" s="62">
        <f>'Workings baseline'!AB10</f>
        <v>0</v>
      </c>
      <c r="AE13" s="62">
        <f>'Workings baseline'!AC10</f>
        <v>0</v>
      </c>
      <c r="AF13" s="62">
        <f>'Workings baseline'!AD10</f>
        <v>0</v>
      </c>
      <c r="AG13" s="62">
        <f>'Workings baseline'!AE10</f>
        <v>0</v>
      </c>
      <c r="AH13" s="62">
        <f>'Workings baseline'!AF10</f>
        <v>0</v>
      </c>
      <c r="AI13" s="62">
        <f>'Workings baseline'!AG10</f>
        <v>0</v>
      </c>
      <c r="AJ13" s="62">
        <f>'Workings baseline'!AH10</f>
        <v>0</v>
      </c>
      <c r="AK13" s="62">
        <f>'Workings baseline'!AI10</f>
        <v>0</v>
      </c>
      <c r="AL13" s="62">
        <f>'Workings baseline'!AJ10</f>
        <v>0</v>
      </c>
      <c r="AM13" s="62">
        <f>'Workings baseline'!AK10</f>
        <v>0</v>
      </c>
      <c r="AN13" s="62">
        <f>'Workings baseline'!AL10</f>
        <v>0</v>
      </c>
      <c r="AO13" s="62">
        <f>'Workings baseline'!AM10</f>
        <v>0</v>
      </c>
      <c r="AP13" s="62">
        <f>'Workings baseline'!AN10</f>
        <v>0</v>
      </c>
      <c r="AQ13" s="62">
        <f>'Workings baseline'!AO10</f>
        <v>0</v>
      </c>
      <c r="AR13" s="62">
        <f>'Workings baseline'!AP10</f>
        <v>0</v>
      </c>
      <c r="AS13" s="62">
        <f>'Workings baseline'!AQ10</f>
        <v>0</v>
      </c>
      <c r="AT13" s="62">
        <f>'Workings baseline'!AR10</f>
        <v>0</v>
      </c>
      <c r="AU13" s="62">
        <f>'Workings baseline'!AS10</f>
        <v>0</v>
      </c>
      <c r="AV13" s="62">
        <f>'Workings baseline'!AT10</f>
        <v>0</v>
      </c>
      <c r="AW13" s="62">
        <f>'Workings baseline'!AU10</f>
        <v>0</v>
      </c>
      <c r="AX13" s="62">
        <f>'Workings baseline'!AV10</f>
        <v>0</v>
      </c>
      <c r="AY13" s="62">
        <f>'Workings baseline'!AW10</f>
        <v>0</v>
      </c>
      <c r="AZ13" s="62">
        <f>'Workings baseline'!AX10</f>
        <v>0</v>
      </c>
      <c r="BA13" s="62">
        <f>'Workings baseline'!AY10</f>
        <v>0</v>
      </c>
      <c r="BB13" s="62">
        <f>'Workings baseline'!AZ10</f>
        <v>0</v>
      </c>
      <c r="BC13" s="62">
        <f>'Workings baseline'!BA10</f>
        <v>0</v>
      </c>
      <c r="BD13" s="62">
        <f>'Workings baseline'!BB10</f>
        <v>0</v>
      </c>
    </row>
    <row r="14" spans="1:56" x14ac:dyDescent="0.3">
      <c r="A14" s="189"/>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3" t="s">
        <v>194</v>
      </c>
      <c r="C18" s="128"/>
      <c r="D18" s="124" t="s">
        <v>38</v>
      </c>
      <c r="E18" s="59">
        <f>SUM(E13:E17)</f>
        <v>0</v>
      </c>
      <c r="F18" s="59">
        <f t="shared" ref="F18:AW18" si="0">SUM(F13:F17)</f>
        <v>0</v>
      </c>
      <c r="G18" s="59">
        <f t="shared" si="0"/>
        <v>-38</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v>
      </c>
      <c r="F26" s="59">
        <f t="shared" ref="F26:BD26" si="2">F18+F25</f>
        <v>0</v>
      </c>
      <c r="G26" s="59">
        <f t="shared" si="2"/>
        <v>-38</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-26.599999999999998</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v>
      </c>
      <c r="F29" s="35">
        <f t="shared" ref="F29:AW29" si="4">F26-F28</f>
        <v>0</v>
      </c>
      <c r="G29" s="35">
        <f t="shared" si="4"/>
        <v>-11.400000000000002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-0.59111111111111103</v>
      </c>
      <c r="I32" s="35">
        <f>$G$28/'Fixed data'!$C$7</f>
        <v>-0.59111111111111103</v>
      </c>
      <c r="J32" s="35">
        <f>$G$28/'Fixed data'!$C$7</f>
        <v>-0.59111111111111103</v>
      </c>
      <c r="K32" s="35">
        <f>$G$28/'Fixed data'!$C$7</f>
        <v>-0.59111111111111103</v>
      </c>
      <c r="L32" s="35">
        <f>$G$28/'Fixed data'!$C$7</f>
        <v>-0.59111111111111103</v>
      </c>
      <c r="M32" s="35">
        <f>$G$28/'Fixed data'!$C$7</f>
        <v>-0.59111111111111103</v>
      </c>
      <c r="N32" s="35">
        <f>$G$28/'Fixed data'!$C$7</f>
        <v>-0.59111111111111103</v>
      </c>
      <c r="O32" s="35">
        <f>$G$28/'Fixed data'!$C$7</f>
        <v>-0.59111111111111103</v>
      </c>
      <c r="P32" s="35">
        <f>$G$28/'Fixed data'!$C$7</f>
        <v>-0.59111111111111103</v>
      </c>
      <c r="Q32" s="35">
        <f>$G$28/'Fixed data'!$C$7</f>
        <v>-0.59111111111111103</v>
      </c>
      <c r="R32" s="35">
        <f>$G$28/'Fixed data'!$C$7</f>
        <v>-0.59111111111111103</v>
      </c>
      <c r="S32" s="35">
        <f>$G$28/'Fixed data'!$C$7</f>
        <v>-0.59111111111111103</v>
      </c>
      <c r="T32" s="35">
        <f>$G$28/'Fixed data'!$C$7</f>
        <v>-0.59111111111111103</v>
      </c>
      <c r="U32" s="35">
        <f>$G$28/'Fixed data'!$C$7</f>
        <v>-0.59111111111111103</v>
      </c>
      <c r="V32" s="35">
        <f>$G$28/'Fixed data'!$C$7</f>
        <v>-0.59111111111111103</v>
      </c>
      <c r="W32" s="35">
        <f>$G$28/'Fixed data'!$C$7</f>
        <v>-0.59111111111111103</v>
      </c>
      <c r="X32" s="35">
        <f>$G$28/'Fixed data'!$C$7</f>
        <v>-0.59111111111111103</v>
      </c>
      <c r="Y32" s="35">
        <f>$G$28/'Fixed data'!$C$7</f>
        <v>-0.59111111111111103</v>
      </c>
      <c r="Z32" s="35">
        <f>$G$28/'Fixed data'!$C$7</f>
        <v>-0.59111111111111103</v>
      </c>
      <c r="AA32" s="35">
        <f>$G$28/'Fixed data'!$C$7</f>
        <v>-0.59111111111111103</v>
      </c>
      <c r="AB32" s="35">
        <f>$G$28/'Fixed data'!$C$7</f>
        <v>-0.59111111111111103</v>
      </c>
      <c r="AC32" s="35">
        <f>$G$28/'Fixed data'!$C$7</f>
        <v>-0.59111111111111103</v>
      </c>
      <c r="AD32" s="35">
        <f>$G$28/'Fixed data'!$C$7</f>
        <v>-0.59111111111111103</v>
      </c>
      <c r="AE32" s="35">
        <f>$G$28/'Fixed data'!$C$7</f>
        <v>-0.59111111111111103</v>
      </c>
      <c r="AF32" s="35">
        <f>$G$28/'Fixed data'!$C$7</f>
        <v>-0.59111111111111103</v>
      </c>
      <c r="AG32" s="35">
        <f>$G$28/'Fixed data'!$C$7</f>
        <v>-0.59111111111111103</v>
      </c>
      <c r="AH32" s="35">
        <f>$G$28/'Fixed data'!$C$7</f>
        <v>-0.59111111111111103</v>
      </c>
      <c r="AI32" s="35">
        <f>$G$28/'Fixed data'!$C$7</f>
        <v>-0.59111111111111103</v>
      </c>
      <c r="AJ32" s="35">
        <f>$G$28/'Fixed data'!$C$7</f>
        <v>-0.59111111111111103</v>
      </c>
      <c r="AK32" s="35">
        <f>$G$28/'Fixed data'!$C$7</f>
        <v>-0.59111111111111103</v>
      </c>
      <c r="AL32" s="35">
        <f>$G$28/'Fixed data'!$C$7</f>
        <v>-0.59111111111111103</v>
      </c>
      <c r="AM32" s="35">
        <f>$G$28/'Fixed data'!$C$7</f>
        <v>-0.59111111111111103</v>
      </c>
      <c r="AN32" s="35">
        <f>$G$28/'Fixed data'!$C$7</f>
        <v>-0.59111111111111103</v>
      </c>
      <c r="AO32" s="35">
        <f>$G$28/'Fixed data'!$C$7</f>
        <v>-0.59111111111111103</v>
      </c>
      <c r="AP32" s="35">
        <f>$G$28/'Fixed data'!$C$7</f>
        <v>-0.59111111111111103</v>
      </c>
      <c r="AQ32" s="35">
        <f>$G$28/'Fixed data'!$C$7</f>
        <v>-0.59111111111111103</v>
      </c>
      <c r="AR32" s="35">
        <f>$G$28/'Fixed data'!$C$7</f>
        <v>-0.59111111111111103</v>
      </c>
      <c r="AS32" s="35">
        <f>$G$28/'Fixed data'!$C$7</f>
        <v>-0.59111111111111103</v>
      </c>
      <c r="AT32" s="35">
        <f>$G$28/'Fixed data'!$C$7</f>
        <v>-0.59111111111111103</v>
      </c>
      <c r="AU32" s="35">
        <f>$G$28/'Fixed data'!$C$7</f>
        <v>-0.59111111111111103</v>
      </c>
      <c r="AV32" s="35">
        <f>$G$28/'Fixed data'!$C$7</f>
        <v>-0.59111111111111103</v>
      </c>
      <c r="AW32" s="35">
        <f>$G$28/'Fixed data'!$C$7</f>
        <v>-0.59111111111111103</v>
      </c>
      <c r="AX32" s="35">
        <f>$G$28/'Fixed data'!$C$7</f>
        <v>-0.59111111111111103</v>
      </c>
      <c r="AY32" s="35">
        <f>$G$28/'Fixed data'!$C$7</f>
        <v>-0.59111111111111103</v>
      </c>
      <c r="AZ32" s="35">
        <f>$G$28/'Fixed data'!$C$7</f>
        <v>-0.59111111111111103</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-0.59111111111111103</v>
      </c>
      <c r="I60" s="35">
        <f t="shared" si="5"/>
        <v>-0.59111111111111103</v>
      </c>
      <c r="J60" s="35">
        <f t="shared" si="5"/>
        <v>-0.59111111111111103</v>
      </c>
      <c r="K60" s="35">
        <f t="shared" si="5"/>
        <v>-0.59111111111111103</v>
      </c>
      <c r="L60" s="35">
        <f t="shared" si="5"/>
        <v>-0.59111111111111103</v>
      </c>
      <c r="M60" s="35">
        <f t="shared" si="5"/>
        <v>-0.59111111111111103</v>
      </c>
      <c r="N60" s="35">
        <f t="shared" si="5"/>
        <v>-0.59111111111111103</v>
      </c>
      <c r="O60" s="35">
        <f t="shared" si="5"/>
        <v>-0.59111111111111103</v>
      </c>
      <c r="P60" s="35">
        <f t="shared" si="5"/>
        <v>-0.59111111111111103</v>
      </c>
      <c r="Q60" s="35">
        <f t="shared" si="5"/>
        <v>-0.59111111111111103</v>
      </c>
      <c r="R60" s="35">
        <f t="shared" si="5"/>
        <v>-0.59111111111111103</v>
      </c>
      <c r="S60" s="35">
        <f t="shared" si="5"/>
        <v>-0.59111111111111103</v>
      </c>
      <c r="T60" s="35">
        <f t="shared" si="5"/>
        <v>-0.59111111111111103</v>
      </c>
      <c r="U60" s="35">
        <f t="shared" si="5"/>
        <v>-0.59111111111111103</v>
      </c>
      <c r="V60" s="35">
        <f t="shared" si="5"/>
        <v>-0.59111111111111103</v>
      </c>
      <c r="W60" s="35">
        <f t="shared" si="5"/>
        <v>-0.59111111111111103</v>
      </c>
      <c r="X60" s="35">
        <f t="shared" si="5"/>
        <v>-0.59111111111111103</v>
      </c>
      <c r="Y60" s="35">
        <f t="shared" si="5"/>
        <v>-0.59111111111111103</v>
      </c>
      <c r="Z60" s="35">
        <f t="shared" si="5"/>
        <v>-0.59111111111111103</v>
      </c>
      <c r="AA60" s="35">
        <f t="shared" si="5"/>
        <v>-0.59111111111111103</v>
      </c>
      <c r="AB60" s="35">
        <f t="shared" si="5"/>
        <v>-0.59111111111111103</v>
      </c>
      <c r="AC60" s="35">
        <f t="shared" si="5"/>
        <v>-0.59111111111111103</v>
      </c>
      <c r="AD60" s="35">
        <f t="shared" si="5"/>
        <v>-0.59111111111111103</v>
      </c>
      <c r="AE60" s="35">
        <f t="shared" si="5"/>
        <v>-0.59111111111111103</v>
      </c>
      <c r="AF60" s="35">
        <f t="shared" si="5"/>
        <v>-0.59111111111111103</v>
      </c>
      <c r="AG60" s="35">
        <f t="shared" si="5"/>
        <v>-0.59111111111111103</v>
      </c>
      <c r="AH60" s="35">
        <f t="shared" si="5"/>
        <v>-0.59111111111111103</v>
      </c>
      <c r="AI60" s="35">
        <f t="shared" si="5"/>
        <v>-0.59111111111111103</v>
      </c>
      <c r="AJ60" s="35">
        <f t="shared" si="5"/>
        <v>-0.59111111111111103</v>
      </c>
      <c r="AK60" s="35">
        <f t="shared" si="5"/>
        <v>-0.59111111111111103</v>
      </c>
      <c r="AL60" s="35">
        <f t="shared" si="5"/>
        <v>-0.59111111111111103</v>
      </c>
      <c r="AM60" s="35">
        <f t="shared" si="5"/>
        <v>-0.59111111111111103</v>
      </c>
      <c r="AN60" s="35">
        <f t="shared" si="5"/>
        <v>-0.59111111111111103</v>
      </c>
      <c r="AO60" s="35">
        <f t="shared" si="5"/>
        <v>-0.59111111111111103</v>
      </c>
      <c r="AP60" s="35">
        <f t="shared" si="5"/>
        <v>-0.59111111111111103</v>
      </c>
      <c r="AQ60" s="35">
        <f t="shared" si="5"/>
        <v>-0.59111111111111103</v>
      </c>
      <c r="AR60" s="35">
        <f t="shared" si="5"/>
        <v>-0.59111111111111103</v>
      </c>
      <c r="AS60" s="35">
        <f t="shared" si="5"/>
        <v>-0.59111111111111103</v>
      </c>
      <c r="AT60" s="35">
        <f t="shared" si="5"/>
        <v>-0.59111111111111103</v>
      </c>
      <c r="AU60" s="35">
        <f t="shared" si="5"/>
        <v>-0.59111111111111103</v>
      </c>
      <c r="AV60" s="35">
        <f t="shared" si="5"/>
        <v>-0.59111111111111103</v>
      </c>
      <c r="AW60" s="35">
        <f t="shared" si="5"/>
        <v>-0.59111111111111103</v>
      </c>
      <c r="AX60" s="35">
        <f t="shared" si="5"/>
        <v>-0.59111111111111103</v>
      </c>
      <c r="AY60" s="35">
        <f t="shared" si="5"/>
        <v>-0.59111111111111103</v>
      </c>
      <c r="AZ60" s="35">
        <f t="shared" si="5"/>
        <v>-0.59111111111111103</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-26.599999999999998</v>
      </c>
      <c r="I61" s="35">
        <f t="shared" si="6"/>
        <v>-26.008888888888887</v>
      </c>
      <c r="J61" s="35">
        <f t="shared" si="6"/>
        <v>-25.417777777777776</v>
      </c>
      <c r="K61" s="35">
        <f t="shared" si="6"/>
        <v>-24.826666666666664</v>
      </c>
      <c r="L61" s="35">
        <f t="shared" si="6"/>
        <v>-24.235555555555553</v>
      </c>
      <c r="M61" s="35">
        <f t="shared" si="6"/>
        <v>-23.644444444444442</v>
      </c>
      <c r="N61" s="35">
        <f t="shared" si="6"/>
        <v>-23.053333333333331</v>
      </c>
      <c r="O61" s="35">
        <f t="shared" si="6"/>
        <v>-22.46222222222222</v>
      </c>
      <c r="P61" s="35">
        <f t="shared" si="6"/>
        <v>-21.871111111111109</v>
      </c>
      <c r="Q61" s="35">
        <f t="shared" si="6"/>
        <v>-21.279999999999998</v>
      </c>
      <c r="R61" s="35">
        <f t="shared" si="6"/>
        <v>-20.688888888888886</v>
      </c>
      <c r="S61" s="35">
        <f t="shared" si="6"/>
        <v>-20.097777777777775</v>
      </c>
      <c r="T61" s="35">
        <f t="shared" si="6"/>
        <v>-19.506666666666664</v>
      </c>
      <c r="U61" s="35">
        <f t="shared" si="6"/>
        <v>-18.915555555555553</v>
      </c>
      <c r="V61" s="35">
        <f t="shared" si="6"/>
        <v>-18.324444444444442</v>
      </c>
      <c r="W61" s="35">
        <f t="shared" si="6"/>
        <v>-17.733333333333331</v>
      </c>
      <c r="X61" s="35">
        <f t="shared" si="6"/>
        <v>-17.14222222222222</v>
      </c>
      <c r="Y61" s="35">
        <f t="shared" si="6"/>
        <v>-16.551111111111108</v>
      </c>
      <c r="Z61" s="35">
        <f t="shared" si="6"/>
        <v>-15.959999999999997</v>
      </c>
      <c r="AA61" s="35">
        <f t="shared" si="6"/>
        <v>-15.368888888888886</v>
      </c>
      <c r="AB61" s="35">
        <f t="shared" si="6"/>
        <v>-14.777777777777775</v>
      </c>
      <c r="AC61" s="35">
        <f t="shared" si="6"/>
        <v>-14.186666666666664</v>
      </c>
      <c r="AD61" s="35">
        <f t="shared" si="6"/>
        <v>-13.595555555555553</v>
      </c>
      <c r="AE61" s="35">
        <f t="shared" si="6"/>
        <v>-13.004444444444442</v>
      </c>
      <c r="AF61" s="35">
        <f t="shared" si="6"/>
        <v>-12.41333333333333</v>
      </c>
      <c r="AG61" s="35">
        <f t="shared" si="6"/>
        <v>-11.822222222222219</v>
      </c>
      <c r="AH61" s="35">
        <f t="shared" si="6"/>
        <v>-11.231111111111108</v>
      </c>
      <c r="AI61" s="35">
        <f t="shared" si="6"/>
        <v>-10.639999999999997</v>
      </c>
      <c r="AJ61" s="35">
        <f t="shared" si="6"/>
        <v>-10.048888888888886</v>
      </c>
      <c r="AK61" s="35">
        <f t="shared" si="6"/>
        <v>-9.4577777777777747</v>
      </c>
      <c r="AL61" s="35">
        <f t="shared" si="6"/>
        <v>-8.8666666666666636</v>
      </c>
      <c r="AM61" s="35">
        <f t="shared" si="6"/>
        <v>-8.2755555555555524</v>
      </c>
      <c r="AN61" s="35">
        <f t="shared" si="6"/>
        <v>-7.6844444444444413</v>
      </c>
      <c r="AO61" s="35">
        <f t="shared" si="6"/>
        <v>-7.0933333333333302</v>
      </c>
      <c r="AP61" s="35">
        <f t="shared" si="6"/>
        <v>-6.502222222222219</v>
      </c>
      <c r="AQ61" s="35">
        <f t="shared" si="6"/>
        <v>-5.9111111111111079</v>
      </c>
      <c r="AR61" s="35">
        <f t="shared" si="6"/>
        <v>-5.3199999999999967</v>
      </c>
      <c r="AS61" s="35">
        <f t="shared" si="6"/>
        <v>-4.7288888888888856</v>
      </c>
      <c r="AT61" s="35">
        <f t="shared" si="6"/>
        <v>-4.1377777777777744</v>
      </c>
      <c r="AU61" s="35">
        <f t="shared" si="6"/>
        <v>-3.5466666666666633</v>
      </c>
      <c r="AV61" s="35">
        <f t="shared" si="6"/>
        <v>-2.9555555555555522</v>
      </c>
      <c r="AW61" s="35">
        <f t="shared" si="6"/>
        <v>-2.364444444444441</v>
      </c>
      <c r="AX61" s="35">
        <f t="shared" si="6"/>
        <v>-1.7733333333333299</v>
      </c>
      <c r="AY61" s="35">
        <f t="shared" si="6"/>
        <v>-1.1822222222222187</v>
      </c>
      <c r="AZ61" s="35">
        <f t="shared" si="6"/>
        <v>-0.5911111111111077</v>
      </c>
      <c r="BA61" s="35">
        <f t="shared" si="6"/>
        <v>3.3306690738754696E-15</v>
      </c>
      <c r="BB61" s="35">
        <f t="shared" si="6"/>
        <v>3.3306690738754696E-15</v>
      </c>
      <c r="BC61" s="35">
        <f t="shared" si="6"/>
        <v>3.3306690738754696E-15</v>
      </c>
      <c r="BD61" s="35">
        <f t="shared" si="6"/>
        <v>3.3306690738754696E-15</v>
      </c>
    </row>
    <row r="62" spans="1:56" ht="16.5" hidden="1" customHeight="1" outlineLevel="1" x14ac:dyDescent="0.3">
      <c r="A62" s="114"/>
      <c r="B62" s="9" t="s">
        <v>33</v>
      </c>
      <c r="C62" s="9" t="s">
        <v>66</v>
      </c>
      <c r="D62" s="9" t="s">
        <v>38</v>
      </c>
      <c r="E62" s="35">
        <f t="shared" ref="E62:BD62" si="7">E28-E60+E61</f>
        <v>0</v>
      </c>
      <c r="F62" s="35">
        <f t="shared" si="7"/>
        <v>0</v>
      </c>
      <c r="G62" s="35">
        <f t="shared" si="7"/>
        <v>-26.599999999999998</v>
      </c>
      <c r="H62" s="35">
        <f t="shared" si="7"/>
        <v>-26.008888888888887</v>
      </c>
      <c r="I62" s="35">
        <f t="shared" si="7"/>
        <v>-25.417777777777776</v>
      </c>
      <c r="J62" s="35">
        <f t="shared" si="7"/>
        <v>-24.826666666666664</v>
      </c>
      <c r="K62" s="35">
        <f t="shared" si="7"/>
        <v>-24.235555555555553</v>
      </c>
      <c r="L62" s="35">
        <f t="shared" si="7"/>
        <v>-23.644444444444442</v>
      </c>
      <c r="M62" s="35">
        <f t="shared" si="7"/>
        <v>-23.053333333333331</v>
      </c>
      <c r="N62" s="35">
        <f t="shared" si="7"/>
        <v>-22.46222222222222</v>
      </c>
      <c r="O62" s="35">
        <f t="shared" si="7"/>
        <v>-21.871111111111109</v>
      </c>
      <c r="P62" s="35">
        <f t="shared" si="7"/>
        <v>-21.279999999999998</v>
      </c>
      <c r="Q62" s="35">
        <f t="shared" si="7"/>
        <v>-20.688888888888886</v>
      </c>
      <c r="R62" s="35">
        <f t="shared" si="7"/>
        <v>-20.097777777777775</v>
      </c>
      <c r="S62" s="35">
        <f t="shared" si="7"/>
        <v>-19.506666666666664</v>
      </c>
      <c r="T62" s="35">
        <f t="shared" si="7"/>
        <v>-18.915555555555553</v>
      </c>
      <c r="U62" s="35">
        <f t="shared" si="7"/>
        <v>-18.324444444444442</v>
      </c>
      <c r="V62" s="35">
        <f t="shared" si="7"/>
        <v>-17.733333333333331</v>
      </c>
      <c r="W62" s="35">
        <f t="shared" si="7"/>
        <v>-17.14222222222222</v>
      </c>
      <c r="X62" s="35">
        <f t="shared" si="7"/>
        <v>-16.551111111111108</v>
      </c>
      <c r="Y62" s="35">
        <f t="shared" si="7"/>
        <v>-15.959999999999997</v>
      </c>
      <c r="Z62" s="35">
        <f t="shared" si="7"/>
        <v>-15.368888888888886</v>
      </c>
      <c r="AA62" s="35">
        <f t="shared" si="7"/>
        <v>-14.777777777777775</v>
      </c>
      <c r="AB62" s="35">
        <f t="shared" si="7"/>
        <v>-14.186666666666664</v>
      </c>
      <c r="AC62" s="35">
        <f t="shared" si="7"/>
        <v>-13.595555555555553</v>
      </c>
      <c r="AD62" s="35">
        <f t="shared" si="7"/>
        <v>-13.004444444444442</v>
      </c>
      <c r="AE62" s="35">
        <f t="shared" si="7"/>
        <v>-12.41333333333333</v>
      </c>
      <c r="AF62" s="35">
        <f t="shared" si="7"/>
        <v>-11.822222222222219</v>
      </c>
      <c r="AG62" s="35">
        <f t="shared" si="7"/>
        <v>-11.231111111111108</v>
      </c>
      <c r="AH62" s="35">
        <f t="shared" si="7"/>
        <v>-10.639999999999997</v>
      </c>
      <c r="AI62" s="35">
        <f t="shared" si="7"/>
        <v>-10.048888888888886</v>
      </c>
      <c r="AJ62" s="35">
        <f t="shared" si="7"/>
        <v>-9.4577777777777747</v>
      </c>
      <c r="AK62" s="35">
        <f t="shared" si="7"/>
        <v>-8.8666666666666636</v>
      </c>
      <c r="AL62" s="35">
        <f t="shared" si="7"/>
        <v>-8.2755555555555524</v>
      </c>
      <c r="AM62" s="35">
        <f t="shared" si="7"/>
        <v>-7.6844444444444413</v>
      </c>
      <c r="AN62" s="35">
        <f t="shared" si="7"/>
        <v>-7.0933333333333302</v>
      </c>
      <c r="AO62" s="35">
        <f t="shared" si="7"/>
        <v>-6.502222222222219</v>
      </c>
      <c r="AP62" s="35">
        <f t="shared" si="7"/>
        <v>-5.9111111111111079</v>
      </c>
      <c r="AQ62" s="35">
        <f t="shared" si="7"/>
        <v>-5.3199999999999967</v>
      </c>
      <c r="AR62" s="35">
        <f t="shared" si="7"/>
        <v>-4.7288888888888856</v>
      </c>
      <c r="AS62" s="35">
        <f t="shared" si="7"/>
        <v>-4.1377777777777744</v>
      </c>
      <c r="AT62" s="35">
        <f t="shared" si="7"/>
        <v>-3.5466666666666633</v>
      </c>
      <c r="AU62" s="35">
        <f t="shared" si="7"/>
        <v>-2.9555555555555522</v>
      </c>
      <c r="AV62" s="35">
        <f t="shared" si="7"/>
        <v>-2.364444444444441</v>
      </c>
      <c r="AW62" s="35">
        <f t="shared" si="7"/>
        <v>-1.7733333333333299</v>
      </c>
      <c r="AX62" s="35">
        <f t="shared" si="7"/>
        <v>-1.1822222222222187</v>
      </c>
      <c r="AY62" s="35">
        <f t="shared" si="7"/>
        <v>-0.5911111111111077</v>
      </c>
      <c r="AZ62" s="35">
        <f t="shared" si="7"/>
        <v>3.3306690738754696E-15</v>
      </c>
      <c r="BA62" s="35">
        <f t="shared" si="7"/>
        <v>3.3306690738754696E-15</v>
      </c>
      <c r="BB62" s="35">
        <f t="shared" si="7"/>
        <v>3.3306690738754696E-15</v>
      </c>
      <c r="BC62" s="35">
        <f t="shared" si="7"/>
        <v>3.3306690738754696E-15</v>
      </c>
      <c r="BD62" s="35">
        <f t="shared" si="7"/>
        <v>3.3306690738754696E-15</v>
      </c>
    </row>
    <row r="63" spans="1:56" ht="16.5" collapsed="1" x14ac:dyDescent="0.3">
      <c r="A63" s="114"/>
      <c r="B63" s="9" t="s">
        <v>8</v>
      </c>
      <c r="C63" s="11" t="s">
        <v>65</v>
      </c>
      <c r="D63" s="9" t="s">
        <v>38</v>
      </c>
      <c r="E63" s="35">
        <f>AVERAGE(E61:E62)*'Fixed data'!$C$3</f>
        <v>0</v>
      </c>
      <c r="F63" s="35">
        <f>AVERAGE(F61:F62)*'Fixed data'!$C$3</f>
        <v>0</v>
      </c>
      <c r="G63" s="35">
        <f>AVERAGE(G61:G62)*'Fixed data'!$C$3</f>
        <v>-0.55859999999999999</v>
      </c>
      <c r="H63" s="35">
        <f>AVERAGE(H61:H62)*'Fixed data'!$C$3</f>
        <v>-1.1047866666666666</v>
      </c>
      <c r="I63" s="35">
        <f>AVERAGE(I61:I62)*'Fixed data'!$C$3</f>
        <v>-1.07996</v>
      </c>
      <c r="J63" s="35">
        <f>AVERAGE(J61:J62)*'Fixed data'!$C$3</f>
        <v>-1.0551333333333333</v>
      </c>
      <c r="K63" s="35">
        <f>AVERAGE(K61:K62)*'Fixed data'!$C$3</f>
        <v>-1.0303066666666667</v>
      </c>
      <c r="L63" s="35">
        <f>AVERAGE(L61:L62)*'Fixed data'!$C$3</f>
        <v>-1.0054799999999999</v>
      </c>
      <c r="M63" s="35">
        <f>AVERAGE(M61:M62)*'Fixed data'!$C$3</f>
        <v>-0.98065333333333327</v>
      </c>
      <c r="N63" s="35">
        <f>AVERAGE(N61:N62)*'Fixed data'!$C$3</f>
        <v>-0.9558266666666666</v>
      </c>
      <c r="O63" s="35">
        <f>AVERAGE(O61:O62)*'Fixed data'!$C$3</f>
        <v>-0.93099999999999994</v>
      </c>
      <c r="P63" s="35">
        <f>AVERAGE(P61:P62)*'Fixed data'!$C$3</f>
        <v>-0.90617333333333328</v>
      </c>
      <c r="Q63" s="35">
        <f>AVERAGE(Q61:Q62)*'Fixed data'!$C$3</f>
        <v>-0.88134666666666661</v>
      </c>
      <c r="R63" s="35">
        <f>AVERAGE(R61:R62)*'Fixed data'!$C$3</f>
        <v>-0.85651999999999995</v>
      </c>
      <c r="S63" s="35">
        <f>AVERAGE(S61:S62)*'Fixed data'!$C$3</f>
        <v>-0.83169333333333328</v>
      </c>
      <c r="T63" s="35">
        <f>AVERAGE(T61:T62)*'Fixed data'!$C$3</f>
        <v>-0.80686666666666662</v>
      </c>
      <c r="U63" s="35">
        <f>AVERAGE(U61:U62)*'Fixed data'!$C$3</f>
        <v>-0.78203999999999996</v>
      </c>
      <c r="V63" s="35">
        <f>AVERAGE(V61:V62)*'Fixed data'!$C$3</f>
        <v>-0.75721333333333329</v>
      </c>
      <c r="W63" s="35">
        <f>AVERAGE(W61:W62)*'Fixed data'!$C$3</f>
        <v>-0.73238666666666663</v>
      </c>
      <c r="X63" s="35">
        <f>AVERAGE(X61:X62)*'Fixed data'!$C$3</f>
        <v>-0.70755999999999997</v>
      </c>
      <c r="Y63" s="35">
        <f>AVERAGE(Y61:Y62)*'Fixed data'!$C$3</f>
        <v>-0.6827333333333333</v>
      </c>
      <c r="Z63" s="35">
        <f>AVERAGE(Z61:Z62)*'Fixed data'!$C$3</f>
        <v>-0.65790666666666664</v>
      </c>
      <c r="AA63" s="35">
        <f>AVERAGE(AA61:AA62)*'Fixed data'!$C$3</f>
        <v>-0.63307999999999998</v>
      </c>
      <c r="AB63" s="35">
        <f>AVERAGE(AB61:AB62)*'Fixed data'!$C$3</f>
        <v>-0.6082533333333332</v>
      </c>
      <c r="AC63" s="35">
        <f>AVERAGE(AC61:AC62)*'Fixed data'!$C$3</f>
        <v>-0.58342666666666654</v>
      </c>
      <c r="AD63" s="35">
        <f>AVERAGE(AD61:AD62)*'Fixed data'!$C$3</f>
        <v>-0.55859999999999987</v>
      </c>
      <c r="AE63" s="35">
        <f>AVERAGE(AE61:AE62)*'Fixed data'!$C$3</f>
        <v>-0.53377333333333321</v>
      </c>
      <c r="AF63" s="35">
        <f>AVERAGE(AF61:AF62)*'Fixed data'!$C$3</f>
        <v>-0.50894666666666655</v>
      </c>
      <c r="AG63" s="35">
        <f>AVERAGE(AG61:AG62)*'Fixed data'!$C$3</f>
        <v>-0.48411999999999988</v>
      </c>
      <c r="AH63" s="35">
        <f>AVERAGE(AH61:AH62)*'Fixed data'!$C$3</f>
        <v>-0.45929333333333322</v>
      </c>
      <c r="AI63" s="35">
        <f>AVERAGE(AI61:AI62)*'Fixed data'!$C$3</f>
        <v>-0.43446666666666656</v>
      </c>
      <c r="AJ63" s="35">
        <f>AVERAGE(AJ61:AJ62)*'Fixed data'!$C$3</f>
        <v>-0.40963999999999989</v>
      </c>
      <c r="AK63" s="35">
        <f>AVERAGE(AK61:AK62)*'Fixed data'!$C$3</f>
        <v>-0.38481333333333323</v>
      </c>
      <c r="AL63" s="35">
        <f>AVERAGE(AL61:AL62)*'Fixed data'!$C$3</f>
        <v>-0.35998666666666657</v>
      </c>
      <c r="AM63" s="35">
        <f>AVERAGE(AM61:AM62)*'Fixed data'!$C$3</f>
        <v>-0.3351599999999999</v>
      </c>
      <c r="AN63" s="35">
        <f>AVERAGE(AN61:AN62)*'Fixed data'!$C$3</f>
        <v>-0.31033333333333324</v>
      </c>
      <c r="AO63" s="35">
        <f>AVERAGE(AO61:AO62)*'Fixed data'!$C$3</f>
        <v>-0.28550666666666658</v>
      </c>
      <c r="AP63" s="35">
        <f>AVERAGE(AP61:AP62)*'Fixed data'!$C$3</f>
        <v>-0.26067999999999986</v>
      </c>
      <c r="AQ63" s="35">
        <f>AVERAGE(AQ61:AQ62)*'Fixed data'!$C$3</f>
        <v>-0.23585333333333322</v>
      </c>
      <c r="AR63" s="35">
        <f>AVERAGE(AR61:AR62)*'Fixed data'!$C$3</f>
        <v>-0.21102666666666653</v>
      </c>
      <c r="AS63" s="35">
        <f>AVERAGE(AS61:AS62)*'Fixed data'!$C$3</f>
        <v>-0.18619999999999987</v>
      </c>
      <c r="AT63" s="35">
        <f>AVERAGE(AT61:AT62)*'Fixed data'!$C$3</f>
        <v>-0.1613733333333332</v>
      </c>
      <c r="AU63" s="35">
        <f>AVERAGE(AU61:AU62)*'Fixed data'!$C$3</f>
        <v>-0.13654666666666654</v>
      </c>
      <c r="AV63" s="35">
        <f>AVERAGE(AV61:AV62)*'Fixed data'!$C$3</f>
        <v>-0.11171999999999986</v>
      </c>
      <c r="AW63" s="35">
        <f>AVERAGE(AW61:AW62)*'Fixed data'!$C$3</f>
        <v>-8.6893333333333198E-2</v>
      </c>
      <c r="AX63" s="35">
        <f>AVERAGE(AX61:AX62)*'Fixed data'!$C$3</f>
        <v>-6.2066666666666527E-2</v>
      </c>
      <c r="AY63" s="35">
        <f>AVERAGE(AY61:AY62)*'Fixed data'!$C$3</f>
        <v>-3.7239999999999857E-2</v>
      </c>
      <c r="AZ63" s="35">
        <f>AVERAGE(AZ61:AZ62)*'Fixed data'!$C$3</f>
        <v>-1.2413333333333193E-2</v>
      </c>
      <c r="BA63" s="35">
        <f>AVERAGE(BA61:BA62)*'Fixed data'!$C$3</f>
        <v>1.3988810110276973E-16</v>
      </c>
      <c r="BB63" s="35">
        <f>AVERAGE(BB61:BB62)*'Fixed data'!$C$3</f>
        <v>1.3988810110276973E-16</v>
      </c>
      <c r="BC63" s="35">
        <f>AVERAGE(BC61:BC62)*'Fixed data'!$C$3</f>
        <v>1.3988810110276973E-16</v>
      </c>
      <c r="BD63" s="35">
        <f>AVERAGE(BD61:BD62)*'Fixed data'!$C$3</f>
        <v>1.3988810110276973E-16</v>
      </c>
    </row>
    <row r="64" spans="1:56" ht="15.75" thickBot="1" x14ac:dyDescent="0.35">
      <c r="A64" s="113"/>
      <c r="B64" s="12" t="s">
        <v>92</v>
      </c>
      <c r="C64" s="12" t="s">
        <v>43</v>
      </c>
      <c r="D64" s="12" t="s">
        <v>38</v>
      </c>
      <c r="E64" s="53">
        <f t="shared" ref="E64:BD64" si="8">E29+E60+E63</f>
        <v>0</v>
      </c>
      <c r="F64" s="53">
        <f t="shared" si="8"/>
        <v>0</v>
      </c>
      <c r="G64" s="53">
        <f t="shared" si="8"/>
        <v>-11.958600000000002</v>
      </c>
      <c r="H64" s="53">
        <f t="shared" si="8"/>
        <v>-1.6958977777777777</v>
      </c>
      <c r="I64" s="53">
        <f t="shared" si="8"/>
        <v>-1.671071111111111</v>
      </c>
      <c r="J64" s="53">
        <f t="shared" si="8"/>
        <v>-1.6462444444444442</v>
      </c>
      <c r="K64" s="53">
        <f t="shared" si="8"/>
        <v>-1.6214177777777778</v>
      </c>
      <c r="L64" s="53">
        <f t="shared" si="8"/>
        <v>-1.5965911111111111</v>
      </c>
      <c r="M64" s="53">
        <f t="shared" si="8"/>
        <v>-1.5717644444444443</v>
      </c>
      <c r="N64" s="53">
        <f t="shared" si="8"/>
        <v>-1.5469377777777775</v>
      </c>
      <c r="O64" s="53">
        <f t="shared" si="8"/>
        <v>-1.522111111111111</v>
      </c>
      <c r="P64" s="53">
        <f t="shared" si="8"/>
        <v>-1.4972844444444444</v>
      </c>
      <c r="Q64" s="53">
        <f t="shared" si="8"/>
        <v>-1.4724577777777776</v>
      </c>
      <c r="R64" s="53">
        <f t="shared" si="8"/>
        <v>-1.4476311111111109</v>
      </c>
      <c r="S64" s="53">
        <f t="shared" si="8"/>
        <v>-1.4228044444444443</v>
      </c>
      <c r="T64" s="53">
        <f t="shared" si="8"/>
        <v>-1.3979777777777778</v>
      </c>
      <c r="U64" s="53">
        <f t="shared" si="8"/>
        <v>-1.373151111111111</v>
      </c>
      <c r="V64" s="53">
        <f t="shared" si="8"/>
        <v>-1.3483244444444442</v>
      </c>
      <c r="W64" s="53">
        <f t="shared" si="8"/>
        <v>-1.3234977777777777</v>
      </c>
      <c r="X64" s="53">
        <f t="shared" si="8"/>
        <v>-1.2986711111111111</v>
      </c>
      <c r="Y64" s="53">
        <f t="shared" si="8"/>
        <v>-1.2738444444444443</v>
      </c>
      <c r="Z64" s="53">
        <f t="shared" si="8"/>
        <v>-1.2490177777777776</v>
      </c>
      <c r="AA64" s="53">
        <f t="shared" si="8"/>
        <v>-1.224191111111111</v>
      </c>
      <c r="AB64" s="53">
        <f t="shared" si="8"/>
        <v>-1.1993644444444442</v>
      </c>
      <c r="AC64" s="53">
        <f t="shared" si="8"/>
        <v>-1.1745377777777777</v>
      </c>
      <c r="AD64" s="53">
        <f t="shared" si="8"/>
        <v>-1.1497111111111109</v>
      </c>
      <c r="AE64" s="53">
        <f t="shared" si="8"/>
        <v>-1.1248844444444441</v>
      </c>
      <c r="AF64" s="53">
        <f t="shared" si="8"/>
        <v>-1.1000577777777776</v>
      </c>
      <c r="AG64" s="53">
        <f t="shared" si="8"/>
        <v>-1.075231111111111</v>
      </c>
      <c r="AH64" s="53">
        <f t="shared" si="8"/>
        <v>-1.0504044444444443</v>
      </c>
      <c r="AI64" s="53">
        <f t="shared" si="8"/>
        <v>-1.0255777777777775</v>
      </c>
      <c r="AJ64" s="53">
        <f t="shared" si="8"/>
        <v>-1.0007511111111109</v>
      </c>
      <c r="AK64" s="53">
        <f t="shared" si="8"/>
        <v>-0.97592444444444426</v>
      </c>
      <c r="AL64" s="53">
        <f t="shared" si="8"/>
        <v>-0.9510977777777776</v>
      </c>
      <c r="AM64" s="53">
        <f t="shared" si="8"/>
        <v>-0.92627111111111093</v>
      </c>
      <c r="AN64" s="53">
        <f t="shared" si="8"/>
        <v>-0.90144444444444427</v>
      </c>
      <c r="AO64" s="53">
        <f t="shared" si="8"/>
        <v>-0.87661777777777761</v>
      </c>
      <c r="AP64" s="53">
        <f t="shared" si="8"/>
        <v>-0.85179111111111094</v>
      </c>
      <c r="AQ64" s="53">
        <f t="shared" si="8"/>
        <v>-0.82696444444444428</v>
      </c>
      <c r="AR64" s="53">
        <f t="shared" si="8"/>
        <v>-0.80213777777777762</v>
      </c>
      <c r="AS64" s="53">
        <f t="shared" si="8"/>
        <v>-0.77731111111111084</v>
      </c>
      <c r="AT64" s="53">
        <f t="shared" si="8"/>
        <v>-0.75248444444444429</v>
      </c>
      <c r="AU64" s="53">
        <f t="shared" si="8"/>
        <v>-0.72765777777777751</v>
      </c>
      <c r="AV64" s="53">
        <f t="shared" si="8"/>
        <v>-0.70283111111111085</v>
      </c>
      <c r="AW64" s="53">
        <f t="shared" si="8"/>
        <v>-0.67800444444444419</v>
      </c>
      <c r="AX64" s="53">
        <f t="shared" si="8"/>
        <v>-0.65317777777777752</v>
      </c>
      <c r="AY64" s="53">
        <f t="shared" si="8"/>
        <v>-0.62835111111111086</v>
      </c>
      <c r="AZ64" s="53">
        <f t="shared" si="8"/>
        <v>-0.6035244444444442</v>
      </c>
      <c r="BA64" s="53">
        <f t="shared" si="8"/>
        <v>1.3988810110276973E-16</v>
      </c>
      <c r="BB64" s="53">
        <f t="shared" si="8"/>
        <v>1.3988810110276973E-16</v>
      </c>
      <c r="BC64" s="53">
        <f t="shared" si="8"/>
        <v>1.3988810110276973E-16</v>
      </c>
      <c r="BD64" s="53">
        <f t="shared" si="8"/>
        <v>1.3988810110276973E-16</v>
      </c>
    </row>
    <row r="65" spans="1:56" ht="12.75" customHeight="1" x14ac:dyDescent="0.3">
      <c r="A65" s="193"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4"/>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4"/>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4"/>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4"/>
      <c r="B69" s="4" t="s">
        <v>200</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1.1110995103357266E-2</v>
      </c>
      <c r="L69" s="35">
        <f>L90*'Fixed data'!O$5/1000000</f>
        <v>0.1539880670406418</v>
      </c>
      <c r="M69" s="35">
        <f>M90*'Fixed data'!P$5/1000000</f>
        <v>0.34965571731572748</v>
      </c>
      <c r="N69" s="35">
        <f>N90*'Fixed data'!Q$5/1000000</f>
        <v>0.59101705549245565</v>
      </c>
      <c r="O69" s="35">
        <f>O90*'Fixed data'!R$5/1000000</f>
        <v>0.87097519113466704</v>
      </c>
      <c r="P69" s="35">
        <f>P90*'Fixed data'!S$5/1000000</f>
        <v>1.1824332338062029</v>
      </c>
      <c r="Q69" s="35">
        <f>Q90*'Fixed data'!T$5/1000000</f>
        <v>1.5182942930709042</v>
      </c>
      <c r="R69" s="35">
        <f>R90*'Fixed data'!U$5/1000000</f>
        <v>1.8714614784926127</v>
      </c>
      <c r="S69" s="35">
        <f>S90*'Fixed data'!V$5/1000000</f>
        <v>2.2348378996351688</v>
      </c>
      <c r="T69" s="35">
        <f>T90*'Fixed data'!W$5/1000000</f>
        <v>2.530257325864337</v>
      </c>
      <c r="U69" s="35">
        <f>U90*'Fixed data'!X$5/1000000</f>
        <v>2.8992339775675444</v>
      </c>
      <c r="V69" s="35">
        <f>V90*'Fixed data'!Y$5/1000000</f>
        <v>3.2586314435977712</v>
      </c>
      <c r="W69" s="35">
        <f>W90*'Fixed data'!Z$5/1000000</f>
        <v>3.6010461124716926</v>
      </c>
      <c r="X69" s="35">
        <f>X90*'Fixed data'!AA$5/1000000</f>
        <v>3.9190743727059831</v>
      </c>
      <c r="Y69" s="35">
        <f>Y90*'Fixed data'!AB$5/1000000</f>
        <v>4.2053126128173171</v>
      </c>
      <c r="Z69" s="35">
        <f>Z90*'Fixed data'!AC$5/1000000</f>
        <v>4.4161591951327566</v>
      </c>
      <c r="AA69" s="35">
        <f>AA90*'Fixed data'!AD$5/1000000</f>
        <v>4.6170137822244461</v>
      </c>
      <c r="AB69" s="35">
        <f>AB90*'Fixed data'!AE$5/1000000</f>
        <v>4.7642200676709816</v>
      </c>
      <c r="AC69" s="35">
        <f>AC90*'Fixed data'!AF$5/1000000</f>
        <v>4.8503744399890367</v>
      </c>
      <c r="AD69" s="35">
        <f>AD90*'Fixed data'!AG$5/1000000</f>
        <v>4.8680732876952879</v>
      </c>
      <c r="AE69" s="35">
        <f>AE90*'Fixed data'!AH$5/1000000</f>
        <v>4.7858634343098743</v>
      </c>
      <c r="AF69" s="35">
        <f>AF90*'Fixed data'!AI$5/1000000</f>
        <v>4.4239500128784508</v>
      </c>
      <c r="AG69" s="35">
        <f>AG90*'Fixed data'!AJ$5/1000000</f>
        <v>4.0129259686076368</v>
      </c>
      <c r="AH69" s="35">
        <f>AH90*'Fixed data'!AK$5/1000000</f>
        <v>3.5527913014974319</v>
      </c>
      <c r="AI69" s="35">
        <f>AI90*'Fixed data'!AL$5/1000000</f>
        <v>3.0270944114854164</v>
      </c>
      <c r="AJ69" s="35">
        <f>AJ90*'Fixed data'!AM$5/1000000</f>
        <v>2.4722464003278151</v>
      </c>
      <c r="AK69" s="35">
        <f>AK90*'Fixed data'!AN$5/1000000</f>
        <v>1.8682877663308237</v>
      </c>
      <c r="AL69" s="35">
        <f>AL90*'Fixed data'!AO$5/1000000</f>
        <v>1.2152185094944417</v>
      </c>
      <c r="AM69" s="35">
        <f>AM90*'Fixed data'!AP$5/1000000</f>
        <v>0.51303862981865578</v>
      </c>
      <c r="AN69" s="35">
        <f>AN90*'Fixed data'!AQ$5/1000000</f>
        <v>0.53239857811369928</v>
      </c>
      <c r="AO69" s="35">
        <f>AO90*'Fixed data'!AR$5/1000000</f>
        <v>0.54933853287186241</v>
      </c>
      <c r="AP69" s="35">
        <f>AP90*'Fixed data'!AS$5/1000000</f>
        <v>0.56627848763002564</v>
      </c>
      <c r="AQ69" s="35">
        <f>AQ90*'Fixed data'!AT$5/1000000</f>
        <v>0.58321844238818876</v>
      </c>
      <c r="AR69" s="35">
        <f>AR90*'Fixed data'!AU$5/1000000</f>
        <v>0.60015839714635189</v>
      </c>
      <c r="AS69" s="35">
        <f>AS90*'Fixed data'!AV$5/1000000</f>
        <v>0.6195183454413955</v>
      </c>
      <c r="AT69" s="35">
        <f>AT90*'Fixed data'!AW$5/1000000</f>
        <v>0.63403830666267824</v>
      </c>
      <c r="AU69" s="35">
        <f>AU90*'Fixed data'!AX$5/1000000</f>
        <v>0.65097826142084148</v>
      </c>
      <c r="AV69" s="35">
        <f>AV90*'Fixed data'!AY$5/1000000</f>
        <v>0.6679182161790046</v>
      </c>
      <c r="AW69" s="35">
        <f>AW90*'Fixed data'!AZ$5/1000000</f>
        <v>0.68243817740028723</v>
      </c>
      <c r="AX69" s="35">
        <f>AX90*'Fixed data'!BA$5/1000000</f>
        <v>0.69453814508468958</v>
      </c>
      <c r="AY69" s="35">
        <f>AY90*'Fixed data'!BB$5/1000000</f>
        <v>0.70663811276909183</v>
      </c>
      <c r="AZ69" s="35">
        <f>AZ90*'Fixed data'!BC$5/1000000</f>
        <v>0.71873808045349408</v>
      </c>
      <c r="BA69" s="35">
        <f>BA90*'Fixed data'!BD$5/1000000</f>
        <v>0.72841805460101583</v>
      </c>
      <c r="BB69" s="35">
        <f>BB90*'Fixed data'!BE$5/1000000</f>
        <v>0.7380980287485378</v>
      </c>
      <c r="BC69" s="35">
        <f>BC90*'Fixed data'!BF$5/1000000</f>
        <v>0.74777800289605956</v>
      </c>
      <c r="BD69" s="35">
        <f>BD90*'Fixed data'!BG$5/1000000</f>
        <v>0.75503798350670093</v>
      </c>
    </row>
    <row r="70" spans="1:56" ht="15" customHeight="1" x14ac:dyDescent="0.3">
      <c r="A70" s="194"/>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350</v>
      </c>
      <c r="C73" s="9"/>
      <c r="D73" s="9" t="s">
        <v>38</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98</v>
      </c>
      <c r="C76" s="13"/>
      <c r="D76" s="13" t="s">
        <v>38</v>
      </c>
      <c r="E76" s="53">
        <f>SUM(E65:E75)</f>
        <v>0</v>
      </c>
      <c r="F76" s="53">
        <f t="shared" ref="F76:BD76" si="9">SUM(F65:F75)</f>
        <v>0</v>
      </c>
      <c r="G76" s="53">
        <f t="shared" si="9"/>
        <v>0</v>
      </c>
      <c r="H76" s="53">
        <f t="shared" si="9"/>
        <v>0</v>
      </c>
      <c r="I76" s="53">
        <f t="shared" si="9"/>
        <v>0</v>
      </c>
      <c r="J76" s="53">
        <f t="shared" si="9"/>
        <v>0</v>
      </c>
      <c r="K76" s="53">
        <f t="shared" si="9"/>
        <v>1.1110995103357266E-2</v>
      </c>
      <c r="L76" s="53">
        <f t="shared" si="9"/>
        <v>0.1539880670406418</v>
      </c>
      <c r="M76" s="53">
        <f t="shared" si="9"/>
        <v>0.34965571731572748</v>
      </c>
      <c r="N76" s="53">
        <f t="shared" si="9"/>
        <v>0.59101705549245565</v>
      </c>
      <c r="O76" s="53">
        <f t="shared" si="9"/>
        <v>0.87097519113466704</v>
      </c>
      <c r="P76" s="53">
        <f t="shared" si="9"/>
        <v>1.1824332338062029</v>
      </c>
      <c r="Q76" s="53">
        <f t="shared" si="9"/>
        <v>1.5182942930709042</v>
      </c>
      <c r="R76" s="53">
        <f t="shared" si="9"/>
        <v>1.8714614784926127</v>
      </c>
      <c r="S76" s="53">
        <f t="shared" si="9"/>
        <v>2.2348378996351688</v>
      </c>
      <c r="T76" s="53">
        <f t="shared" si="9"/>
        <v>2.530257325864337</v>
      </c>
      <c r="U76" s="53">
        <f t="shared" si="9"/>
        <v>2.8992339775675444</v>
      </c>
      <c r="V76" s="53">
        <f t="shared" si="9"/>
        <v>3.2586314435977712</v>
      </c>
      <c r="W76" s="53">
        <f t="shared" si="9"/>
        <v>3.6010461124716926</v>
      </c>
      <c r="X76" s="53">
        <f t="shared" si="9"/>
        <v>3.9190743727059831</v>
      </c>
      <c r="Y76" s="53">
        <f t="shared" si="9"/>
        <v>4.2053126128173171</v>
      </c>
      <c r="Z76" s="53">
        <f t="shared" si="9"/>
        <v>4.4161591951327566</v>
      </c>
      <c r="AA76" s="53">
        <f t="shared" si="9"/>
        <v>4.6170137822244461</v>
      </c>
      <c r="AB76" s="53">
        <f t="shared" si="9"/>
        <v>4.7642200676709816</v>
      </c>
      <c r="AC76" s="53">
        <f t="shared" si="9"/>
        <v>4.8503744399890367</v>
      </c>
      <c r="AD76" s="53">
        <f t="shared" si="9"/>
        <v>4.8680732876952879</v>
      </c>
      <c r="AE76" s="53">
        <f t="shared" si="9"/>
        <v>4.7858634343098743</v>
      </c>
      <c r="AF76" s="53">
        <f t="shared" si="9"/>
        <v>4.4239500128784508</v>
      </c>
      <c r="AG76" s="53">
        <f t="shared" si="9"/>
        <v>4.0129259686076368</v>
      </c>
      <c r="AH76" s="53">
        <f t="shared" si="9"/>
        <v>3.5527913014974319</v>
      </c>
      <c r="AI76" s="53">
        <f t="shared" si="9"/>
        <v>3.0270944114854164</v>
      </c>
      <c r="AJ76" s="53">
        <f t="shared" si="9"/>
        <v>2.4722464003278151</v>
      </c>
      <c r="AK76" s="53">
        <f t="shared" si="9"/>
        <v>1.8682877663308237</v>
      </c>
      <c r="AL76" s="53">
        <f t="shared" si="9"/>
        <v>1.2152185094944417</v>
      </c>
      <c r="AM76" s="53">
        <f t="shared" si="9"/>
        <v>0.51303862981865578</v>
      </c>
      <c r="AN76" s="53">
        <f t="shared" si="9"/>
        <v>0.53239857811369928</v>
      </c>
      <c r="AO76" s="53">
        <f t="shared" si="9"/>
        <v>0.54933853287186241</v>
      </c>
      <c r="AP76" s="53">
        <f t="shared" si="9"/>
        <v>0.56627848763002564</v>
      </c>
      <c r="AQ76" s="53">
        <f t="shared" si="9"/>
        <v>0.58321844238818876</v>
      </c>
      <c r="AR76" s="53">
        <f t="shared" si="9"/>
        <v>0.60015839714635189</v>
      </c>
      <c r="AS76" s="53">
        <f t="shared" si="9"/>
        <v>0.6195183454413955</v>
      </c>
      <c r="AT76" s="53">
        <f t="shared" si="9"/>
        <v>0.63403830666267824</v>
      </c>
      <c r="AU76" s="53">
        <f t="shared" si="9"/>
        <v>0.65097826142084148</v>
      </c>
      <c r="AV76" s="53">
        <f t="shared" si="9"/>
        <v>0.6679182161790046</v>
      </c>
      <c r="AW76" s="53">
        <f t="shared" si="9"/>
        <v>0.68243817740028723</v>
      </c>
      <c r="AX76" s="53">
        <f t="shared" si="9"/>
        <v>0.69453814508468958</v>
      </c>
      <c r="AY76" s="53">
        <f t="shared" si="9"/>
        <v>0.70663811276909183</v>
      </c>
      <c r="AZ76" s="53">
        <f t="shared" si="9"/>
        <v>0.71873808045349408</v>
      </c>
      <c r="BA76" s="53">
        <f t="shared" si="9"/>
        <v>0.72841805460101583</v>
      </c>
      <c r="BB76" s="53">
        <f t="shared" si="9"/>
        <v>0.7380980287485378</v>
      </c>
      <c r="BC76" s="53">
        <f t="shared" si="9"/>
        <v>0.74777800289605956</v>
      </c>
      <c r="BD76" s="53">
        <f t="shared" si="9"/>
        <v>0.75503798350670093</v>
      </c>
    </row>
    <row r="77" spans="1:56" x14ac:dyDescent="0.3">
      <c r="A77" s="75"/>
      <c r="B77" s="14" t="s">
        <v>16</v>
      </c>
      <c r="C77" s="14"/>
      <c r="D77" s="14" t="s">
        <v>38</v>
      </c>
      <c r="E77" s="54">
        <f>IF('Fixed data'!$G$19=FALSE,E64+E76,E64)</f>
        <v>0</v>
      </c>
      <c r="F77" s="54">
        <f>IF('Fixed data'!$G$19=FALSE,F64+F76,F64)</f>
        <v>0</v>
      </c>
      <c r="G77" s="54">
        <f>IF('Fixed data'!$G$19=FALSE,G64+G76,G64)</f>
        <v>-11.958600000000002</v>
      </c>
      <c r="H77" s="54">
        <f>IF('Fixed data'!$G$19=FALSE,H64+H76,H64)</f>
        <v>-1.6958977777777777</v>
      </c>
      <c r="I77" s="54">
        <f>IF('Fixed data'!$G$19=FALSE,I64+I76,I64)</f>
        <v>-1.671071111111111</v>
      </c>
      <c r="J77" s="54">
        <f>IF('Fixed data'!$G$19=FALSE,J64+J76,J64)</f>
        <v>-1.6462444444444442</v>
      </c>
      <c r="K77" s="54">
        <f>IF('Fixed data'!$G$19=FALSE,K64+K76,K64)</f>
        <v>-1.6103067826744206</v>
      </c>
      <c r="L77" s="54">
        <f>IF('Fixed data'!$G$19=FALSE,L64+L76,L64)</f>
        <v>-1.4426030440704694</v>
      </c>
      <c r="M77" s="54">
        <f>IF('Fixed data'!$G$19=FALSE,M64+M76,M64)</f>
        <v>-1.2221087271287168</v>
      </c>
      <c r="N77" s="54">
        <f>IF('Fixed data'!$G$19=FALSE,N64+N76,N64)</f>
        <v>-0.95592072228532188</v>
      </c>
      <c r="O77" s="54">
        <f>IF('Fixed data'!$G$19=FALSE,O64+O76,O64)</f>
        <v>-0.65113591997644393</v>
      </c>
      <c r="P77" s="54">
        <f>IF('Fixed data'!$G$19=FALSE,P64+P76,P64)</f>
        <v>-0.31485121063824151</v>
      </c>
      <c r="Q77" s="54">
        <f>IF('Fixed data'!$G$19=FALSE,Q64+Q76,Q64)</f>
        <v>4.5836515293126601E-2</v>
      </c>
      <c r="R77" s="54">
        <f>IF('Fixed data'!$G$19=FALSE,R64+R76,R64)</f>
        <v>0.42383036738150182</v>
      </c>
      <c r="S77" s="54">
        <f>IF('Fixed data'!$G$19=FALSE,S64+S76,S64)</f>
        <v>0.81203345519072445</v>
      </c>
      <c r="T77" s="54">
        <f>IF('Fixed data'!$G$19=FALSE,T64+T76,T64)</f>
        <v>1.1322795480865593</v>
      </c>
      <c r="U77" s="54">
        <f>IF('Fixed data'!$G$19=FALSE,U64+U76,U64)</f>
        <v>1.5260828664564334</v>
      </c>
      <c r="V77" s="54">
        <f>IF('Fixed data'!$G$19=FALSE,V64+V76,V64)</f>
        <v>1.910306999153327</v>
      </c>
      <c r="W77" s="54">
        <f>IF('Fixed data'!$G$19=FALSE,W64+W76,W64)</f>
        <v>2.2775483346939147</v>
      </c>
      <c r="X77" s="54">
        <f>IF('Fixed data'!$G$19=FALSE,X64+X76,X64)</f>
        <v>2.620403261594872</v>
      </c>
      <c r="Y77" s="54">
        <f>IF('Fixed data'!$G$19=FALSE,Y64+Y76,Y64)</f>
        <v>2.9314681683728727</v>
      </c>
      <c r="Z77" s="54">
        <f>IF('Fixed data'!$G$19=FALSE,Z64+Z76,Z64)</f>
        <v>3.167141417354979</v>
      </c>
      <c r="AA77" s="54">
        <f>IF('Fixed data'!$G$19=FALSE,AA64+AA76,AA64)</f>
        <v>3.3928226711133354</v>
      </c>
      <c r="AB77" s="54">
        <f>IF('Fixed data'!$G$19=FALSE,AB64+AB76,AB64)</f>
        <v>3.5648556232265376</v>
      </c>
      <c r="AC77" s="54">
        <f>IF('Fixed data'!$G$19=FALSE,AC64+AC76,AC64)</f>
        <v>3.675836662211259</v>
      </c>
      <c r="AD77" s="54">
        <f>IF('Fixed data'!$G$19=FALSE,AD64+AD76,AD64)</f>
        <v>3.718362176584177</v>
      </c>
      <c r="AE77" s="54">
        <f>IF('Fixed data'!$G$19=FALSE,AE64+AE76,AE64)</f>
        <v>3.6609789898654301</v>
      </c>
      <c r="AF77" s="54">
        <f>IF('Fixed data'!$G$19=FALSE,AF64+AF76,AF64)</f>
        <v>3.323892235100673</v>
      </c>
      <c r="AG77" s="54">
        <f>IF('Fixed data'!$G$19=FALSE,AG64+AG76,AG64)</f>
        <v>2.9376948574965258</v>
      </c>
      <c r="AH77" s="54">
        <f>IF('Fixed data'!$G$19=FALSE,AH64+AH76,AH64)</f>
        <v>2.5023868570529877</v>
      </c>
      <c r="AI77" s="54">
        <f>IF('Fixed data'!$G$19=FALSE,AI64+AI76,AI64)</f>
        <v>2.0015166337076389</v>
      </c>
      <c r="AJ77" s="54">
        <f>IF('Fixed data'!$G$19=FALSE,AJ64+AJ76,AJ64)</f>
        <v>1.4714952892167041</v>
      </c>
      <c r="AK77" s="54">
        <f>IF('Fixed data'!$G$19=FALSE,AK64+AK76,AK64)</f>
        <v>0.89236332188637946</v>
      </c>
      <c r="AL77" s="54">
        <f>IF('Fixed data'!$G$19=FALSE,AL64+AL76,AL64)</f>
        <v>0.26412073171666406</v>
      </c>
      <c r="AM77" s="54">
        <f>IF('Fixed data'!$G$19=FALSE,AM64+AM76,AM64)</f>
        <v>-0.41323248129245516</v>
      </c>
      <c r="AN77" s="54">
        <f>IF('Fixed data'!$G$19=FALSE,AN64+AN76,AN64)</f>
        <v>-0.36904586633074499</v>
      </c>
      <c r="AO77" s="54">
        <f>IF('Fixed data'!$G$19=FALSE,AO64+AO76,AO64)</f>
        <v>-0.3272792449059152</v>
      </c>
      <c r="AP77" s="54">
        <f>IF('Fixed data'!$G$19=FALSE,AP64+AP76,AP64)</f>
        <v>-0.2855126234810853</v>
      </c>
      <c r="AQ77" s="54">
        <f>IF('Fixed data'!$G$19=FALSE,AQ64+AQ76,AQ64)</f>
        <v>-0.24374600205625552</v>
      </c>
      <c r="AR77" s="54">
        <f>IF('Fixed data'!$G$19=FALSE,AR64+AR76,AR64)</f>
        <v>-0.20197938063142573</v>
      </c>
      <c r="AS77" s="54">
        <f>IF('Fixed data'!$G$19=FALSE,AS64+AS76,AS64)</f>
        <v>-0.15779276566971534</v>
      </c>
      <c r="AT77" s="54">
        <f>IF('Fixed data'!$G$19=FALSE,AT64+AT76,AT64)</f>
        <v>-0.11844613778176605</v>
      </c>
      <c r="AU77" s="54">
        <f>IF('Fixed data'!$G$19=FALSE,AU64+AU76,AU64)</f>
        <v>-7.6679516356936039E-2</v>
      </c>
      <c r="AV77" s="54">
        <f>IF('Fixed data'!$G$19=FALSE,AV64+AV76,AV64)</f>
        <v>-3.4912894932106253E-2</v>
      </c>
      <c r="AW77" s="54">
        <f>IF('Fixed data'!$G$19=FALSE,AW64+AW76,AW64)</f>
        <v>4.4337329558430394E-3</v>
      </c>
      <c r="AX77" s="54">
        <f>IF('Fixed data'!$G$19=FALSE,AX64+AX76,AX64)</f>
        <v>4.136036730691206E-2</v>
      </c>
      <c r="AY77" s="54">
        <f>IF('Fixed data'!$G$19=FALSE,AY64+AY76,AY64)</f>
        <v>7.828700165798097E-2</v>
      </c>
      <c r="AZ77" s="54">
        <f>IF('Fixed data'!$G$19=FALSE,AZ64+AZ76,AZ64)</f>
        <v>0.11521363600904988</v>
      </c>
      <c r="BA77" s="54">
        <f>IF('Fixed data'!$G$19=FALSE,BA64+BA76,BA64)</f>
        <v>0.72841805460101594</v>
      </c>
      <c r="BB77" s="54">
        <f>IF('Fixed data'!$G$19=FALSE,BB64+BB76,BB64)</f>
        <v>0.73809802874853792</v>
      </c>
      <c r="BC77" s="54">
        <f>IF('Fixed data'!$G$19=FALSE,BC64+BC76,BC64)</f>
        <v>0.74777800289605967</v>
      </c>
      <c r="BD77" s="54">
        <f>IF('Fixed data'!$G$19=FALSE,BD64+BD76,BD64)</f>
        <v>0.75503798350670104</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-10.785972040001614</v>
      </c>
      <c r="H80" s="55">
        <f t="shared" si="10"/>
        <v>-1.477876937415725</v>
      </c>
      <c r="I80" s="55">
        <f t="shared" si="10"/>
        <v>-1.4069970354680148</v>
      </c>
      <c r="J80" s="55">
        <f t="shared" si="10"/>
        <v>-1.3392209162436139</v>
      </c>
      <c r="K80" s="55">
        <f t="shared" si="10"/>
        <v>-1.2656865751099378</v>
      </c>
      <c r="L80" s="55">
        <f t="shared" si="10"/>
        <v>-1.0955294226998553</v>
      </c>
      <c r="M80" s="55">
        <f t="shared" si="10"/>
        <v>-0.89669902447756522</v>
      </c>
      <c r="N80" s="55">
        <f t="shared" si="10"/>
        <v>-0.6776701844430989</v>
      </c>
      <c r="O80" s="55">
        <f t="shared" si="10"/>
        <v>-0.44599275744301625</v>
      </c>
      <c r="P80" s="55">
        <f t="shared" si="10"/>
        <v>-0.20836327264650076</v>
      </c>
      <c r="Q80" s="55">
        <f t="shared" si="10"/>
        <v>2.9308058234555973E-2</v>
      </c>
      <c r="R80" s="55">
        <f t="shared" si="10"/>
        <v>0.26183468313456421</v>
      </c>
      <c r="S80" s="55">
        <f t="shared" si="10"/>
        <v>0.48469515141282937</v>
      </c>
      <c r="T80" s="55">
        <f t="shared" si="10"/>
        <v>0.65299230909526673</v>
      </c>
      <c r="U80" s="55">
        <f t="shared" si="10"/>
        <v>0.85033914091987806</v>
      </c>
      <c r="V80" s="55">
        <f t="shared" si="10"/>
        <v>1.0284350529551303</v>
      </c>
      <c r="W80" s="55">
        <f t="shared" si="10"/>
        <v>1.1846797264219722</v>
      </c>
      <c r="X80" s="55">
        <f t="shared" si="10"/>
        <v>1.3169252827310611</v>
      </c>
      <c r="Y80" s="55">
        <f t="shared" si="10"/>
        <v>1.423435645141645</v>
      </c>
      <c r="Z80" s="55">
        <f t="shared" si="10"/>
        <v>1.4858663936457608</v>
      </c>
      <c r="AA80" s="55">
        <f t="shared" si="10"/>
        <v>1.5379177741027192</v>
      </c>
      <c r="AB80" s="55">
        <f t="shared" si="10"/>
        <v>1.5612539514957664</v>
      </c>
      <c r="AC80" s="55">
        <f t="shared" si="10"/>
        <v>1.5554192166629393</v>
      </c>
      <c r="AD80" s="55">
        <f t="shared" si="10"/>
        <v>1.5202065314367121</v>
      </c>
      <c r="AE80" s="55">
        <f t="shared" si="10"/>
        <v>1.4461315198415288</v>
      </c>
      <c r="AF80" s="55">
        <f t="shared" si="10"/>
        <v>1.2685778985395575</v>
      </c>
      <c r="AG80" s="55">
        <f t="shared" si="10"/>
        <v>1.0832695585766392</v>
      </c>
      <c r="AH80" s="55">
        <f t="shared" si="10"/>
        <v>0.89154641214292929</v>
      </c>
      <c r="AI80" s="55">
        <f t="shared" si="10"/>
        <v>0.80058092430912275</v>
      </c>
      <c r="AJ80" s="55">
        <f t="shared" si="10"/>
        <v>0.57143611636093139</v>
      </c>
      <c r="AK80" s="55">
        <f t="shared" si="10"/>
        <v>0.33644439397472525</v>
      </c>
      <c r="AL80" s="55">
        <f t="shared" si="10"/>
        <v>9.6680046761178765E-2</v>
      </c>
      <c r="AM80" s="55">
        <f t="shared" si="10"/>
        <v>-0.14685596328650358</v>
      </c>
      <c r="AN80" s="55">
        <f t="shared" si="10"/>
        <v>-0.12733279021724281</v>
      </c>
      <c r="AO80" s="55">
        <f t="shared" si="10"/>
        <v>-0.10963296266078566</v>
      </c>
      <c r="AP80" s="55">
        <f t="shared" si="10"/>
        <v>-9.2856171989796982E-2</v>
      </c>
      <c r="AQ80" s="55">
        <f t="shared" si="10"/>
        <v>-7.6963664471859844E-2</v>
      </c>
      <c r="AR80" s="55">
        <f t="shared" si="10"/>
        <v>-6.1918160827820104E-2</v>
      </c>
      <c r="AS80" s="55">
        <f t="shared" si="10"/>
        <v>-4.6963545379290816E-2</v>
      </c>
      <c r="AT80" s="55">
        <f t="shared" si="10"/>
        <v>-3.4226104062811985E-2</v>
      </c>
      <c r="AU80" s="55">
        <f t="shared" si="10"/>
        <v>-2.1511896646139207E-2</v>
      </c>
      <c r="AV80" s="55">
        <f t="shared" si="10"/>
        <v>-9.5092874241067427E-3</v>
      </c>
      <c r="AW80" s="55">
        <f t="shared" si="10"/>
        <v>1.1724502409826338E-3</v>
      </c>
      <c r="AX80" s="55">
        <f t="shared" si="10"/>
        <v>1.0618717096151293E-2</v>
      </c>
      <c r="AY80" s="55">
        <f t="shared" si="10"/>
        <v>1.9513721347053446E-2</v>
      </c>
      <c r="AZ80" s="55">
        <f t="shared" si="10"/>
        <v>2.7881561767158836E-2</v>
      </c>
      <c r="BA80" s="55">
        <f t="shared" si="10"/>
        <v>0.17114203476020645</v>
      </c>
      <c r="BB80" s="55">
        <f t="shared" si="10"/>
        <v>0.16836538593640285</v>
      </c>
      <c r="BC80" s="55">
        <f t="shared" si="10"/>
        <v>0.16560529764236345</v>
      </c>
      <c r="BD80" s="55">
        <f t="shared" si="10"/>
        <v>0.16234283113211237</v>
      </c>
    </row>
    <row r="81" spans="1:56" x14ac:dyDescent="0.3">
      <c r="A81" s="75"/>
      <c r="B81" s="15" t="s">
        <v>18</v>
      </c>
      <c r="C81" s="15"/>
      <c r="D81" s="14" t="s">
        <v>38</v>
      </c>
      <c r="E81" s="56">
        <f>+E80</f>
        <v>0</v>
      </c>
      <c r="F81" s="56">
        <f t="shared" ref="F81:BD81" si="11">+E81+F80</f>
        <v>0</v>
      </c>
      <c r="G81" s="56">
        <f t="shared" si="11"/>
        <v>-10.785972040001614</v>
      </c>
      <c r="H81" s="56">
        <f t="shared" si="11"/>
        <v>-12.263848977417339</v>
      </c>
      <c r="I81" s="56">
        <f t="shared" si="11"/>
        <v>-13.670846012885354</v>
      </c>
      <c r="J81" s="56">
        <f t="shared" si="11"/>
        <v>-15.010066929128968</v>
      </c>
      <c r="K81" s="56">
        <f t="shared" si="11"/>
        <v>-16.275753504238907</v>
      </c>
      <c r="L81" s="56">
        <f t="shared" si="11"/>
        <v>-17.371282926938761</v>
      </c>
      <c r="M81" s="56">
        <f t="shared" si="11"/>
        <v>-18.267981951416328</v>
      </c>
      <c r="N81" s="56">
        <f t="shared" si="11"/>
        <v>-18.945652135859426</v>
      </c>
      <c r="O81" s="56">
        <f t="shared" si="11"/>
        <v>-19.391644893302441</v>
      </c>
      <c r="P81" s="56">
        <f t="shared" si="11"/>
        <v>-19.600008165948942</v>
      </c>
      <c r="Q81" s="56">
        <f t="shared" si="11"/>
        <v>-19.570700107714387</v>
      </c>
      <c r="R81" s="56">
        <f t="shared" si="11"/>
        <v>-19.308865424579825</v>
      </c>
      <c r="S81" s="56">
        <f t="shared" si="11"/>
        <v>-18.824170273166995</v>
      </c>
      <c r="T81" s="56">
        <f t="shared" si="11"/>
        <v>-18.171177964071727</v>
      </c>
      <c r="U81" s="56">
        <f t="shared" si="11"/>
        <v>-17.320838823151849</v>
      </c>
      <c r="V81" s="56">
        <f t="shared" si="11"/>
        <v>-16.292403770196717</v>
      </c>
      <c r="W81" s="56">
        <f t="shared" si="11"/>
        <v>-15.107724043774745</v>
      </c>
      <c r="X81" s="56">
        <f t="shared" si="11"/>
        <v>-13.790798761043684</v>
      </c>
      <c r="Y81" s="56">
        <f t="shared" si="11"/>
        <v>-12.367363115902039</v>
      </c>
      <c r="Z81" s="56">
        <f t="shared" si="11"/>
        <v>-10.881496722256278</v>
      </c>
      <c r="AA81" s="56">
        <f t="shared" si="11"/>
        <v>-9.3435789481535583</v>
      </c>
      <c r="AB81" s="56">
        <f t="shared" si="11"/>
        <v>-7.7823249966577919</v>
      </c>
      <c r="AC81" s="56">
        <f t="shared" si="11"/>
        <v>-6.2269057799948531</v>
      </c>
      <c r="AD81" s="56">
        <f t="shared" si="11"/>
        <v>-4.7066992485581407</v>
      </c>
      <c r="AE81" s="56">
        <f t="shared" si="11"/>
        <v>-3.2605677287166119</v>
      </c>
      <c r="AF81" s="56">
        <f t="shared" si="11"/>
        <v>-1.9919898301770544</v>
      </c>
      <c r="AG81" s="56">
        <f t="shared" si="11"/>
        <v>-0.90872027160041524</v>
      </c>
      <c r="AH81" s="56">
        <f t="shared" si="11"/>
        <v>-1.7173859457485952E-2</v>
      </c>
      <c r="AI81" s="56">
        <f t="shared" si="11"/>
        <v>0.7834070648516368</v>
      </c>
      <c r="AJ81" s="56">
        <f t="shared" si="11"/>
        <v>1.3548431812125683</v>
      </c>
      <c r="AK81" s="56">
        <f t="shared" si="11"/>
        <v>1.6912875751872936</v>
      </c>
      <c r="AL81" s="56">
        <f t="shared" si="11"/>
        <v>1.7879676219484724</v>
      </c>
      <c r="AM81" s="56">
        <f t="shared" si="11"/>
        <v>1.6411116586619687</v>
      </c>
      <c r="AN81" s="56">
        <f t="shared" si="11"/>
        <v>1.513778868444726</v>
      </c>
      <c r="AO81" s="56">
        <f t="shared" si="11"/>
        <v>1.4041459057839403</v>
      </c>
      <c r="AP81" s="56">
        <f t="shared" si="11"/>
        <v>1.3112897337941434</v>
      </c>
      <c r="AQ81" s="56">
        <f t="shared" si="11"/>
        <v>1.2343260693222835</v>
      </c>
      <c r="AR81" s="56">
        <f t="shared" si="11"/>
        <v>1.1724079084944634</v>
      </c>
      <c r="AS81" s="56">
        <f t="shared" si="11"/>
        <v>1.1254443631151725</v>
      </c>
      <c r="AT81" s="56">
        <f t="shared" si="11"/>
        <v>1.0912182590523605</v>
      </c>
      <c r="AU81" s="56">
        <f t="shared" si="11"/>
        <v>1.0697063624062213</v>
      </c>
      <c r="AV81" s="56">
        <f t="shared" si="11"/>
        <v>1.0601970749821146</v>
      </c>
      <c r="AW81" s="56">
        <f t="shared" si="11"/>
        <v>1.0613695252230972</v>
      </c>
      <c r="AX81" s="56">
        <f t="shared" si="11"/>
        <v>1.0719882423192486</v>
      </c>
      <c r="AY81" s="56">
        <f t="shared" si="11"/>
        <v>1.0915019636663021</v>
      </c>
      <c r="AZ81" s="56">
        <f t="shared" si="11"/>
        <v>1.119383525433461</v>
      </c>
      <c r="BA81" s="56">
        <f t="shared" si="11"/>
        <v>1.2905255601936674</v>
      </c>
      <c r="BB81" s="56">
        <f t="shared" si="11"/>
        <v>1.4588909461300703</v>
      </c>
      <c r="BC81" s="56">
        <f t="shared" si="11"/>
        <v>1.6244962437724337</v>
      </c>
      <c r="BD81" s="56">
        <f t="shared" si="11"/>
        <v>1.7868390749045462</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6"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6"/>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327</v>
      </c>
      <c r="D90" s="4" t="s">
        <v>87</v>
      </c>
      <c r="E90" s="38">
        <f>'Workings baseline'!C9</f>
        <v>0</v>
      </c>
      <c r="F90" s="38">
        <f>'Workings baseline'!D9</f>
        <v>0</v>
      </c>
      <c r="G90" s="38">
        <f>'Workings baseline'!E9</f>
        <v>0</v>
      </c>
      <c r="H90" s="38">
        <f>'Workings baseline'!F9</f>
        <v>0</v>
      </c>
      <c r="I90" s="38">
        <f>'Workings baseline'!G9</f>
        <v>0</v>
      </c>
      <c r="J90" s="38">
        <f>'Workings baseline'!H9</f>
        <v>0</v>
      </c>
      <c r="K90" s="38">
        <f>'Workings baseline'!I9</f>
        <v>468.11609188000011</v>
      </c>
      <c r="L90" s="38">
        <f>'Workings baseline'!J9</f>
        <v>4969.7963388700018</v>
      </c>
      <c r="M90" s="38">
        <f>'Workings baseline'!K9</f>
        <v>9145.148091660003</v>
      </c>
      <c r="N90" s="38">
        <f>'Workings baseline'!L9</f>
        <v>12994.171350250002</v>
      </c>
      <c r="O90" s="38">
        <f>'Workings baseline'!M9</f>
        <v>16516.866114640005</v>
      </c>
      <c r="P90" s="38">
        <f>'Workings baseline'!N9</f>
        <v>19713.232384830004</v>
      </c>
      <c r="Q90" s="38">
        <f>'Workings baseline'!O9</f>
        <v>22583.270160820008</v>
      </c>
      <c r="R90" s="38">
        <f>'Workings baseline'!P9</f>
        <v>25126.979442610009</v>
      </c>
      <c r="S90" s="38">
        <f>'Workings baseline'!Q9</f>
        <v>27344.360230200011</v>
      </c>
      <c r="T90" s="38">
        <f>'Workings baseline'!R9</f>
        <v>28914.144254100014</v>
      </c>
      <c r="U90" s="38">
        <f>'Workings baseline'!S9</f>
        <v>30495.184478000017</v>
      </c>
      <c r="V90" s="38">
        <f>'Workings baseline'!T9</f>
        <v>31749.896207700018</v>
      </c>
      <c r="W90" s="38">
        <f>'Workings baseline'!U9</f>
        <v>32678.27944320003</v>
      </c>
      <c r="X90" s="38">
        <f>'Workings baseline'!V9</f>
        <v>33280.334184500032</v>
      </c>
      <c r="Y90" s="38">
        <f>'Workings baseline'!W9</f>
        <v>33556.060431600039</v>
      </c>
      <c r="Z90" s="38">
        <f>'Workings baseline'!X9</f>
        <v>33505.45818450005</v>
      </c>
      <c r="AA90" s="38">
        <f>'Workings baseline'!Y9</f>
        <v>33128.527443200051</v>
      </c>
      <c r="AB90" s="38">
        <f>'Workings baseline'!Z9</f>
        <v>32425.268207700057</v>
      </c>
      <c r="AC90" s="38">
        <f>'Workings baseline'!AA9</f>
        <v>31395.680478000064</v>
      </c>
      <c r="AD90" s="38">
        <f>'Workings baseline'!AB9</f>
        <v>30039.764254100068</v>
      </c>
      <c r="AE90" s="38">
        <f>'Workings baseline'!AC9</f>
        <v>28215.73193832007</v>
      </c>
      <c r="AF90" s="38">
        <f>'Workings baseline'!AD9</f>
        <v>24968.763421030064</v>
      </c>
      <c r="AG90" s="38">
        <f>'Workings baseline'!AE9</f>
        <v>21721.794903740061</v>
      </c>
      <c r="AH90" s="38">
        <f>'Workings baseline'!AF9</f>
        <v>18474.826386450059</v>
      </c>
      <c r="AI90" s="38">
        <f>'Workings baseline'!AG9</f>
        <v>15227.857869160058</v>
      </c>
      <c r="AJ90" s="38">
        <f>'Workings baseline'!AH9</f>
        <v>11980.889351870057</v>
      </c>
      <c r="AK90" s="38">
        <f>'Workings baseline'!AI9</f>
        <v>8733.9208345800562</v>
      </c>
      <c r="AL90" s="38">
        <f>'Workings baseline'!AJ9</f>
        <v>5486.9523172900563</v>
      </c>
      <c r="AM90" s="38">
        <f>'Workings baseline'!AK9</f>
        <v>2239.9838000000009</v>
      </c>
      <c r="AN90" s="38">
        <f>'Workings baseline'!AL9</f>
        <v>2239.9838000000009</v>
      </c>
      <c r="AO90" s="38">
        <f>'Workings baseline'!AM9</f>
        <v>2239.9838000000009</v>
      </c>
      <c r="AP90" s="38">
        <f>'Workings baseline'!AN9</f>
        <v>2239.9838000000009</v>
      </c>
      <c r="AQ90" s="38">
        <f>'Workings baseline'!AO9</f>
        <v>2239.9838000000009</v>
      </c>
      <c r="AR90" s="38">
        <f>'Workings baseline'!AP9</f>
        <v>2239.9838000000009</v>
      </c>
      <c r="AS90" s="38">
        <f>'Workings baseline'!AQ9</f>
        <v>2239.9838000000009</v>
      </c>
      <c r="AT90" s="38">
        <f>'Workings baseline'!AR9</f>
        <v>2239.9838000000009</v>
      </c>
      <c r="AU90" s="38">
        <f>'Workings baseline'!AS9</f>
        <v>2239.9838000000009</v>
      </c>
      <c r="AV90" s="38">
        <f>'Workings baseline'!AT9</f>
        <v>2239.9838000000009</v>
      </c>
      <c r="AW90" s="38">
        <f>'Workings baseline'!AU9</f>
        <v>2239.9838000000009</v>
      </c>
      <c r="AX90" s="38">
        <f>'Workings baseline'!AV9</f>
        <v>2239.9838000000009</v>
      </c>
      <c r="AY90" s="38">
        <f>'Workings baseline'!AW9</f>
        <v>2239.9838000000009</v>
      </c>
      <c r="AZ90" s="38">
        <f>'Workings baseline'!AX9</f>
        <v>2239.9838000000009</v>
      </c>
      <c r="BA90" s="38">
        <f>'Workings baseline'!AY9</f>
        <v>2239.9838000000009</v>
      </c>
      <c r="BB90" s="38">
        <f>'Workings baseline'!AZ9</f>
        <v>2239.9838000000009</v>
      </c>
      <c r="BC90" s="38">
        <f>'Workings baseline'!BA9</f>
        <v>2239.9838000000009</v>
      </c>
      <c r="BD90" s="38">
        <f>'Workings baseline'!BB9</f>
        <v>2239.9838000000009</v>
      </c>
    </row>
    <row r="91" spans="1:56" ht="16.5" x14ac:dyDescent="0.3">
      <c r="A91" s="196"/>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81" activePane="bottomRight" state="frozen"/>
      <selection activeCell="B73" sqref="B73"/>
      <selection pane="topRight" activeCell="B73" sqref="B73"/>
      <selection pane="bottomLeft" activeCell="B73" sqref="B73"/>
      <selection pane="bottomRight" activeCell="E90" sqref="E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-0.47607712448677542</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7.5566652300327668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15.46236088542474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13.934435296625633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194</v>
      </c>
      <c r="C13" s="60"/>
      <c r="D13" s="61" t="s">
        <v>38</v>
      </c>
      <c r="E13" s="62">
        <f>-'Workings baseline'!C17</f>
        <v>-0.63509689999999996</v>
      </c>
      <c r="F13" s="62">
        <f>-'Workings baseline'!D17</f>
        <v>-0.2642893</v>
      </c>
      <c r="G13" s="62">
        <f>-'Workings baseline'!E17</f>
        <v>-4.9312630000000003E-2</v>
      </c>
      <c r="H13" s="62">
        <f>-'Workings baseline'!F17</f>
        <v>-0.1</v>
      </c>
      <c r="I13" s="62">
        <f>-'Workings baseline'!G17</f>
        <v>-0.1</v>
      </c>
      <c r="J13" s="62">
        <f>-'Workings baseline'!H17</f>
        <v>-0.1</v>
      </c>
      <c r="K13" s="62">
        <f>-'Workings baseline'!I17</f>
        <v>-0.1</v>
      </c>
      <c r="L13" s="62">
        <f>-'Workings baseline'!J17</f>
        <v>-0.1</v>
      </c>
      <c r="M13" s="62">
        <f>-'Workings baseline'!K17</f>
        <v>-0.1</v>
      </c>
      <c r="N13" s="62">
        <f>-'Workings baseline'!L17</f>
        <v>-0.1</v>
      </c>
      <c r="O13" s="62">
        <f>-'Workings baseline'!M17</f>
        <v>-0.1</v>
      </c>
      <c r="P13" s="62">
        <f>-'Workings baseline'!N17</f>
        <v>-0.1</v>
      </c>
      <c r="Q13" s="62">
        <f>-'Workings baseline'!O17-'Workings baseline'!O16</f>
        <v>-38.1</v>
      </c>
      <c r="R13" s="62">
        <f>-'Workings baseline'!P17</f>
        <v>-0.1</v>
      </c>
      <c r="S13" s="62">
        <f>-'Workings baseline'!Q17</f>
        <v>-0.1</v>
      </c>
      <c r="T13" s="62">
        <f>-'Workings baseline'!R17</f>
        <v>-0.1</v>
      </c>
      <c r="U13" s="62">
        <f>-'Workings baseline'!S17</f>
        <v>0</v>
      </c>
      <c r="V13" s="62">
        <f>-'Workings baseline'!T17</f>
        <v>0</v>
      </c>
      <c r="W13" s="62">
        <f>-'Workings baseline'!U17</f>
        <v>0</v>
      </c>
      <c r="X13" s="62">
        <f>-'Workings baseline'!V17</f>
        <v>0</v>
      </c>
      <c r="Y13" s="62">
        <f>-'Workings baseline'!W17</f>
        <v>0</v>
      </c>
      <c r="Z13" s="62">
        <f>-'Workings baseline'!X17</f>
        <v>0</v>
      </c>
      <c r="AA13" s="62">
        <f>-'Workings baseline'!Y17</f>
        <v>0</v>
      </c>
      <c r="AB13" s="62">
        <f>-'Workings baseline'!Z17</f>
        <v>0</v>
      </c>
      <c r="AC13" s="62">
        <f>-'Workings baseline'!AA17</f>
        <v>0</v>
      </c>
      <c r="AD13" s="62">
        <f>-'Workings baseline'!AB17</f>
        <v>0</v>
      </c>
      <c r="AE13" s="62">
        <f>-'Workings baseline'!AC17</f>
        <v>0</v>
      </c>
      <c r="AF13" s="62">
        <f>-'Workings baseline'!AD17</f>
        <v>0</v>
      </c>
      <c r="AG13" s="62">
        <f>-'Workings baseline'!AE17</f>
        <v>0</v>
      </c>
      <c r="AH13" s="62">
        <f>-'Workings baseline'!AF17</f>
        <v>0</v>
      </c>
      <c r="AI13" s="62">
        <f>-'Workings baseline'!AG17</f>
        <v>0</v>
      </c>
      <c r="AJ13" s="62">
        <f>-'Workings baseline'!AH17</f>
        <v>0</v>
      </c>
      <c r="AK13" s="62">
        <f>-'Workings baseline'!AI17</f>
        <v>0</v>
      </c>
      <c r="AL13" s="62">
        <f>-'Workings baseline'!AJ17</f>
        <v>0</v>
      </c>
      <c r="AM13" s="62">
        <f>-'Workings baseline'!AK17</f>
        <v>0</v>
      </c>
      <c r="AN13" s="62">
        <f>-'Workings baseline'!AL17</f>
        <v>0</v>
      </c>
      <c r="AO13" s="62">
        <f>-'Workings baseline'!AM17</f>
        <v>0</v>
      </c>
      <c r="AP13" s="62">
        <f>-'Workings baseline'!AN17</f>
        <v>0</v>
      </c>
      <c r="AQ13" s="62">
        <f>-'Workings baseline'!AO17</f>
        <v>0</v>
      </c>
      <c r="AR13" s="62">
        <f>-'Workings baseline'!AP17</f>
        <v>0</v>
      </c>
      <c r="AS13" s="62">
        <f>-'Workings baseline'!AQ17</f>
        <v>0</v>
      </c>
      <c r="AT13" s="62">
        <f>-'Workings baseline'!AR17</f>
        <v>0</v>
      </c>
      <c r="AU13" s="62">
        <f>-'Workings baseline'!AS17</f>
        <v>0</v>
      </c>
      <c r="AV13" s="62">
        <f>-'Workings baseline'!AT17</f>
        <v>0</v>
      </c>
      <c r="AW13" s="62">
        <f>-'Workings baseline'!AU17</f>
        <v>0</v>
      </c>
      <c r="AX13" s="62">
        <f>-'Workings baseline'!AV17</f>
        <v>0</v>
      </c>
      <c r="AY13" s="62">
        <f>-'Workings baseline'!AW17</f>
        <v>0</v>
      </c>
      <c r="AZ13" s="62">
        <f>-'Workings baseline'!AX17</f>
        <v>0</v>
      </c>
      <c r="BA13" s="62">
        <f>-'Workings baseline'!AY17</f>
        <v>0</v>
      </c>
      <c r="BB13" s="62">
        <f>-'Workings baseline'!AZ17</f>
        <v>0</v>
      </c>
      <c r="BC13" s="62">
        <f>-'Workings baseline'!BA17</f>
        <v>0</v>
      </c>
      <c r="BD13" s="62">
        <f>-'Workings baseline'!BB17</f>
        <v>0</v>
      </c>
    </row>
    <row r="14" spans="1:56" x14ac:dyDescent="0.3">
      <c r="A14" s="189"/>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3" t="s">
        <v>194</v>
      </c>
      <c r="C18" s="128"/>
      <c r="D18" s="124" t="s">
        <v>38</v>
      </c>
      <c r="E18" s="59">
        <f>SUM(E13:E17)</f>
        <v>-0.63509689999999996</v>
      </c>
      <c r="F18" s="59">
        <f t="shared" ref="F18:AW18" si="0">SUM(F13:F17)</f>
        <v>-0.2642893</v>
      </c>
      <c r="G18" s="59">
        <f t="shared" si="0"/>
        <v>-4.9312630000000003E-2</v>
      </c>
      <c r="H18" s="59">
        <f t="shared" si="0"/>
        <v>-0.1</v>
      </c>
      <c r="I18" s="59">
        <f t="shared" si="0"/>
        <v>-0.1</v>
      </c>
      <c r="J18" s="59">
        <f t="shared" si="0"/>
        <v>-0.1</v>
      </c>
      <c r="K18" s="59">
        <f t="shared" si="0"/>
        <v>-0.1</v>
      </c>
      <c r="L18" s="59">
        <f t="shared" si="0"/>
        <v>-0.1</v>
      </c>
      <c r="M18" s="59">
        <f t="shared" si="0"/>
        <v>-0.1</v>
      </c>
      <c r="N18" s="59">
        <f t="shared" si="0"/>
        <v>-0.1</v>
      </c>
      <c r="O18" s="59">
        <f t="shared" si="0"/>
        <v>-0.1</v>
      </c>
      <c r="P18" s="59">
        <f t="shared" si="0"/>
        <v>-0.1</v>
      </c>
      <c r="Q18" s="59">
        <f t="shared" si="0"/>
        <v>-38.1</v>
      </c>
      <c r="R18" s="59">
        <f t="shared" si="0"/>
        <v>-0.1</v>
      </c>
      <c r="S18" s="59">
        <f t="shared" si="0"/>
        <v>-0.1</v>
      </c>
      <c r="T18" s="59">
        <f t="shared" si="0"/>
        <v>-0.1</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-0.63509689999999996</v>
      </c>
      <c r="F26" s="59">
        <f t="shared" ref="F26:BD26" si="2">F18+F25</f>
        <v>-0.2642893</v>
      </c>
      <c r="G26" s="59">
        <f t="shared" si="2"/>
        <v>-4.9312630000000003E-2</v>
      </c>
      <c r="H26" s="59">
        <f t="shared" si="2"/>
        <v>-0.1</v>
      </c>
      <c r="I26" s="59">
        <f t="shared" si="2"/>
        <v>-0.1</v>
      </c>
      <c r="J26" s="59">
        <f t="shared" si="2"/>
        <v>-0.1</v>
      </c>
      <c r="K26" s="59">
        <f t="shared" si="2"/>
        <v>-0.1</v>
      </c>
      <c r="L26" s="59">
        <f t="shared" si="2"/>
        <v>-0.1</v>
      </c>
      <c r="M26" s="59">
        <f t="shared" si="2"/>
        <v>-0.1</v>
      </c>
      <c r="N26" s="59">
        <f t="shared" si="2"/>
        <v>-0.1</v>
      </c>
      <c r="O26" s="59">
        <f t="shared" si="2"/>
        <v>-0.1</v>
      </c>
      <c r="P26" s="59">
        <f t="shared" si="2"/>
        <v>-0.1</v>
      </c>
      <c r="Q26" s="59">
        <f t="shared" si="2"/>
        <v>-38.1</v>
      </c>
      <c r="R26" s="59">
        <f t="shared" si="2"/>
        <v>-0.1</v>
      </c>
      <c r="S26" s="59">
        <f t="shared" si="2"/>
        <v>-0.1</v>
      </c>
      <c r="T26" s="59">
        <f t="shared" si="2"/>
        <v>-0.1</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-0.44456782999999994</v>
      </c>
      <c r="F28" s="35">
        <f t="shared" ref="F28:AW28" si="3">F26*F27</f>
        <v>-0.18500250999999998</v>
      </c>
      <c r="G28" s="35">
        <f t="shared" si="3"/>
        <v>-3.4518841000000001E-2</v>
      </c>
      <c r="H28" s="35">
        <f t="shared" si="3"/>
        <v>-6.9999999999999993E-2</v>
      </c>
      <c r="I28" s="35">
        <f t="shared" si="3"/>
        <v>-6.9999999999999993E-2</v>
      </c>
      <c r="J28" s="35">
        <f t="shared" si="3"/>
        <v>-6.9999999999999993E-2</v>
      </c>
      <c r="K28" s="35">
        <f t="shared" si="3"/>
        <v>-6.9999999999999993E-2</v>
      </c>
      <c r="L28" s="35">
        <f t="shared" si="3"/>
        <v>-6.9999999999999993E-2</v>
      </c>
      <c r="M28" s="35">
        <f t="shared" si="3"/>
        <v>-6.9999999999999993E-2</v>
      </c>
      <c r="N28" s="35">
        <f t="shared" si="3"/>
        <v>-6.9999999999999993E-2</v>
      </c>
      <c r="O28" s="35">
        <f t="shared" si="3"/>
        <v>-6.9999999999999993E-2</v>
      </c>
      <c r="P28" s="35">
        <f t="shared" si="3"/>
        <v>-6.9999999999999993E-2</v>
      </c>
      <c r="Q28" s="35">
        <f t="shared" si="3"/>
        <v>-26.669999999999998</v>
      </c>
      <c r="R28" s="35">
        <f t="shared" si="3"/>
        <v>-6.9999999999999993E-2</v>
      </c>
      <c r="S28" s="35">
        <f t="shared" si="3"/>
        <v>-6.9999999999999993E-2</v>
      </c>
      <c r="T28" s="35">
        <f t="shared" si="3"/>
        <v>-6.9999999999999993E-2</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-0.19052907000000002</v>
      </c>
      <c r="F29" s="35">
        <f t="shared" ref="F29:AW29" si="4">F26-F28</f>
        <v>-7.9286790000000024E-2</v>
      </c>
      <c r="G29" s="35">
        <f t="shared" si="4"/>
        <v>-1.4793789000000002E-2</v>
      </c>
      <c r="H29" s="35">
        <f t="shared" si="4"/>
        <v>-3.0000000000000013E-2</v>
      </c>
      <c r="I29" s="35">
        <f t="shared" si="4"/>
        <v>-3.0000000000000013E-2</v>
      </c>
      <c r="J29" s="35">
        <f t="shared" si="4"/>
        <v>-3.0000000000000013E-2</v>
      </c>
      <c r="K29" s="35">
        <f t="shared" si="4"/>
        <v>-3.0000000000000013E-2</v>
      </c>
      <c r="L29" s="35">
        <f t="shared" si="4"/>
        <v>-3.0000000000000013E-2</v>
      </c>
      <c r="M29" s="35">
        <f t="shared" si="4"/>
        <v>-3.0000000000000013E-2</v>
      </c>
      <c r="N29" s="35">
        <f t="shared" si="4"/>
        <v>-3.0000000000000013E-2</v>
      </c>
      <c r="O29" s="35">
        <f t="shared" si="4"/>
        <v>-3.0000000000000013E-2</v>
      </c>
      <c r="P29" s="35">
        <f t="shared" si="4"/>
        <v>-3.0000000000000013E-2</v>
      </c>
      <c r="Q29" s="35">
        <f t="shared" si="4"/>
        <v>-11.430000000000003</v>
      </c>
      <c r="R29" s="35">
        <f t="shared" si="4"/>
        <v>-3.0000000000000013E-2</v>
      </c>
      <c r="S29" s="35">
        <f t="shared" si="4"/>
        <v>-3.0000000000000013E-2</v>
      </c>
      <c r="T29" s="35">
        <f t="shared" si="4"/>
        <v>-3.0000000000000013E-2</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-9.8792851111111097E-3</v>
      </c>
      <c r="G30" s="35">
        <f>$E$28/'Fixed data'!$C$7</f>
        <v>-9.8792851111111097E-3</v>
      </c>
      <c r="H30" s="35">
        <f>$E$28/'Fixed data'!$C$7</f>
        <v>-9.8792851111111097E-3</v>
      </c>
      <c r="I30" s="35">
        <f>$E$28/'Fixed data'!$C$7</f>
        <v>-9.8792851111111097E-3</v>
      </c>
      <c r="J30" s="35">
        <f>$E$28/'Fixed data'!$C$7</f>
        <v>-9.8792851111111097E-3</v>
      </c>
      <c r="K30" s="35">
        <f>$E$28/'Fixed data'!$C$7</f>
        <v>-9.8792851111111097E-3</v>
      </c>
      <c r="L30" s="35">
        <f>$E$28/'Fixed data'!$C$7</f>
        <v>-9.8792851111111097E-3</v>
      </c>
      <c r="M30" s="35">
        <f>$E$28/'Fixed data'!$C$7</f>
        <v>-9.8792851111111097E-3</v>
      </c>
      <c r="N30" s="35">
        <f>$E$28/'Fixed data'!$C$7</f>
        <v>-9.8792851111111097E-3</v>
      </c>
      <c r="O30" s="35">
        <f>$E$28/'Fixed data'!$C$7</f>
        <v>-9.8792851111111097E-3</v>
      </c>
      <c r="P30" s="35">
        <f>$E$28/'Fixed data'!$C$7</f>
        <v>-9.8792851111111097E-3</v>
      </c>
      <c r="Q30" s="35">
        <f>$E$28/'Fixed data'!$C$7</f>
        <v>-9.8792851111111097E-3</v>
      </c>
      <c r="R30" s="35">
        <f>$E$28/'Fixed data'!$C$7</f>
        <v>-9.8792851111111097E-3</v>
      </c>
      <c r="S30" s="35">
        <f>$E$28/'Fixed data'!$C$7</f>
        <v>-9.8792851111111097E-3</v>
      </c>
      <c r="T30" s="35">
        <f>$E$28/'Fixed data'!$C$7</f>
        <v>-9.8792851111111097E-3</v>
      </c>
      <c r="U30" s="35">
        <f>$E$28/'Fixed data'!$C$7</f>
        <v>-9.8792851111111097E-3</v>
      </c>
      <c r="V30" s="35">
        <f>$E$28/'Fixed data'!$C$7</f>
        <v>-9.8792851111111097E-3</v>
      </c>
      <c r="W30" s="35">
        <f>$E$28/'Fixed data'!$C$7</f>
        <v>-9.8792851111111097E-3</v>
      </c>
      <c r="X30" s="35">
        <f>$E$28/'Fixed data'!$C$7</f>
        <v>-9.8792851111111097E-3</v>
      </c>
      <c r="Y30" s="35">
        <f>$E$28/'Fixed data'!$C$7</f>
        <v>-9.8792851111111097E-3</v>
      </c>
      <c r="Z30" s="35">
        <f>$E$28/'Fixed data'!$C$7</f>
        <v>-9.8792851111111097E-3</v>
      </c>
      <c r="AA30" s="35">
        <f>$E$28/'Fixed data'!$C$7</f>
        <v>-9.8792851111111097E-3</v>
      </c>
      <c r="AB30" s="35">
        <f>$E$28/'Fixed data'!$C$7</f>
        <v>-9.8792851111111097E-3</v>
      </c>
      <c r="AC30" s="35">
        <f>$E$28/'Fixed data'!$C$7</f>
        <v>-9.8792851111111097E-3</v>
      </c>
      <c r="AD30" s="35">
        <f>$E$28/'Fixed data'!$C$7</f>
        <v>-9.8792851111111097E-3</v>
      </c>
      <c r="AE30" s="35">
        <f>$E$28/'Fixed data'!$C$7</f>
        <v>-9.8792851111111097E-3</v>
      </c>
      <c r="AF30" s="35">
        <f>$E$28/'Fixed data'!$C$7</f>
        <v>-9.8792851111111097E-3</v>
      </c>
      <c r="AG30" s="35">
        <f>$E$28/'Fixed data'!$C$7</f>
        <v>-9.8792851111111097E-3</v>
      </c>
      <c r="AH30" s="35">
        <f>$E$28/'Fixed data'!$C$7</f>
        <v>-9.8792851111111097E-3</v>
      </c>
      <c r="AI30" s="35">
        <f>$E$28/'Fixed data'!$C$7</f>
        <v>-9.8792851111111097E-3</v>
      </c>
      <c r="AJ30" s="35">
        <f>$E$28/'Fixed data'!$C$7</f>
        <v>-9.8792851111111097E-3</v>
      </c>
      <c r="AK30" s="35">
        <f>$E$28/'Fixed data'!$C$7</f>
        <v>-9.8792851111111097E-3</v>
      </c>
      <c r="AL30" s="35">
        <f>$E$28/'Fixed data'!$C$7</f>
        <v>-9.8792851111111097E-3</v>
      </c>
      <c r="AM30" s="35">
        <f>$E$28/'Fixed data'!$C$7</f>
        <v>-9.8792851111111097E-3</v>
      </c>
      <c r="AN30" s="35">
        <f>$E$28/'Fixed data'!$C$7</f>
        <v>-9.8792851111111097E-3</v>
      </c>
      <c r="AO30" s="35">
        <f>$E$28/'Fixed data'!$C$7</f>
        <v>-9.8792851111111097E-3</v>
      </c>
      <c r="AP30" s="35">
        <f>$E$28/'Fixed data'!$C$7</f>
        <v>-9.8792851111111097E-3</v>
      </c>
      <c r="AQ30" s="35">
        <f>$E$28/'Fixed data'!$C$7</f>
        <v>-9.8792851111111097E-3</v>
      </c>
      <c r="AR30" s="35">
        <f>$E$28/'Fixed data'!$C$7</f>
        <v>-9.8792851111111097E-3</v>
      </c>
      <c r="AS30" s="35">
        <f>$E$28/'Fixed data'!$C$7</f>
        <v>-9.8792851111111097E-3</v>
      </c>
      <c r="AT30" s="35">
        <f>$E$28/'Fixed data'!$C$7</f>
        <v>-9.8792851111111097E-3</v>
      </c>
      <c r="AU30" s="35">
        <f>$E$28/'Fixed data'!$C$7</f>
        <v>-9.8792851111111097E-3</v>
      </c>
      <c r="AV30" s="35">
        <f>$E$28/'Fixed data'!$C$7</f>
        <v>-9.8792851111111097E-3</v>
      </c>
      <c r="AW30" s="35">
        <f>$E$28/'Fixed data'!$C$7</f>
        <v>-9.8792851111111097E-3</v>
      </c>
      <c r="AX30" s="35">
        <f>$E$28/'Fixed data'!$C$7</f>
        <v>-9.8792851111111097E-3</v>
      </c>
      <c r="AY30" s="35"/>
      <c r="AZ30" s="35"/>
      <c r="BA30" s="35"/>
      <c r="BB30" s="35"/>
      <c r="BC30" s="35"/>
      <c r="BD30" s="35"/>
    </row>
    <row r="31" spans="1:56" ht="16.5" hidden="1" customHeight="1" outlineLevel="1" x14ac:dyDescent="0.35">
      <c r="A31" s="114"/>
      <c r="B31" s="9" t="s">
        <v>2</v>
      </c>
      <c r="C31" s="11" t="s">
        <v>51</v>
      </c>
      <c r="D31" s="9" t="s">
        <v>38</v>
      </c>
      <c r="F31" s="35"/>
      <c r="G31" s="35">
        <f>$F$28/'Fixed data'!$C$7</f>
        <v>-4.1111668888888881E-3</v>
      </c>
      <c r="H31" s="35">
        <f>$F$28/'Fixed data'!$C$7</f>
        <v>-4.1111668888888881E-3</v>
      </c>
      <c r="I31" s="35">
        <f>$F$28/'Fixed data'!$C$7</f>
        <v>-4.1111668888888881E-3</v>
      </c>
      <c r="J31" s="35">
        <f>$F$28/'Fixed data'!$C$7</f>
        <v>-4.1111668888888881E-3</v>
      </c>
      <c r="K31" s="35">
        <f>$F$28/'Fixed data'!$C$7</f>
        <v>-4.1111668888888881E-3</v>
      </c>
      <c r="L31" s="35">
        <f>$F$28/'Fixed data'!$C$7</f>
        <v>-4.1111668888888881E-3</v>
      </c>
      <c r="M31" s="35">
        <f>$F$28/'Fixed data'!$C$7</f>
        <v>-4.1111668888888881E-3</v>
      </c>
      <c r="N31" s="35">
        <f>$F$28/'Fixed data'!$C$7</f>
        <v>-4.1111668888888881E-3</v>
      </c>
      <c r="O31" s="35">
        <f>$F$28/'Fixed data'!$C$7</f>
        <v>-4.1111668888888881E-3</v>
      </c>
      <c r="P31" s="35">
        <f>$F$28/'Fixed data'!$C$7</f>
        <v>-4.1111668888888881E-3</v>
      </c>
      <c r="Q31" s="35">
        <f>$F$28/'Fixed data'!$C$7</f>
        <v>-4.1111668888888881E-3</v>
      </c>
      <c r="R31" s="35">
        <f>$F$28/'Fixed data'!$C$7</f>
        <v>-4.1111668888888881E-3</v>
      </c>
      <c r="S31" s="35">
        <f>$F$28/'Fixed data'!$C$7</f>
        <v>-4.1111668888888881E-3</v>
      </c>
      <c r="T31" s="35">
        <f>$F$28/'Fixed data'!$C$7</f>
        <v>-4.1111668888888881E-3</v>
      </c>
      <c r="U31" s="35">
        <f>$F$28/'Fixed data'!$C$7</f>
        <v>-4.1111668888888881E-3</v>
      </c>
      <c r="V31" s="35">
        <f>$F$28/'Fixed data'!$C$7</f>
        <v>-4.1111668888888881E-3</v>
      </c>
      <c r="W31" s="35">
        <f>$F$28/'Fixed data'!$C$7</f>
        <v>-4.1111668888888881E-3</v>
      </c>
      <c r="X31" s="35">
        <f>$F$28/'Fixed data'!$C$7</f>
        <v>-4.1111668888888881E-3</v>
      </c>
      <c r="Y31" s="35">
        <f>$F$28/'Fixed data'!$C$7</f>
        <v>-4.1111668888888881E-3</v>
      </c>
      <c r="Z31" s="35">
        <f>$F$28/'Fixed data'!$C$7</f>
        <v>-4.1111668888888881E-3</v>
      </c>
      <c r="AA31" s="35">
        <f>$F$28/'Fixed data'!$C$7</f>
        <v>-4.1111668888888881E-3</v>
      </c>
      <c r="AB31" s="35">
        <f>$F$28/'Fixed data'!$C$7</f>
        <v>-4.1111668888888881E-3</v>
      </c>
      <c r="AC31" s="35">
        <f>$F$28/'Fixed data'!$C$7</f>
        <v>-4.1111668888888881E-3</v>
      </c>
      <c r="AD31" s="35">
        <f>$F$28/'Fixed data'!$C$7</f>
        <v>-4.1111668888888881E-3</v>
      </c>
      <c r="AE31" s="35">
        <f>$F$28/'Fixed data'!$C$7</f>
        <v>-4.1111668888888881E-3</v>
      </c>
      <c r="AF31" s="35">
        <f>$F$28/'Fixed data'!$C$7</f>
        <v>-4.1111668888888881E-3</v>
      </c>
      <c r="AG31" s="35">
        <f>$F$28/'Fixed data'!$C$7</f>
        <v>-4.1111668888888881E-3</v>
      </c>
      <c r="AH31" s="35">
        <f>$F$28/'Fixed data'!$C$7</f>
        <v>-4.1111668888888881E-3</v>
      </c>
      <c r="AI31" s="35">
        <f>$F$28/'Fixed data'!$C$7</f>
        <v>-4.1111668888888881E-3</v>
      </c>
      <c r="AJ31" s="35">
        <f>$F$28/'Fixed data'!$C$7</f>
        <v>-4.1111668888888881E-3</v>
      </c>
      <c r="AK31" s="35">
        <f>$F$28/'Fixed data'!$C$7</f>
        <v>-4.1111668888888881E-3</v>
      </c>
      <c r="AL31" s="35">
        <f>$F$28/'Fixed data'!$C$7</f>
        <v>-4.1111668888888881E-3</v>
      </c>
      <c r="AM31" s="35">
        <f>$F$28/'Fixed data'!$C$7</f>
        <v>-4.1111668888888881E-3</v>
      </c>
      <c r="AN31" s="35">
        <f>$F$28/'Fixed data'!$C$7</f>
        <v>-4.1111668888888881E-3</v>
      </c>
      <c r="AO31" s="35">
        <f>$F$28/'Fixed data'!$C$7</f>
        <v>-4.1111668888888881E-3</v>
      </c>
      <c r="AP31" s="35">
        <f>$F$28/'Fixed data'!$C$7</f>
        <v>-4.1111668888888881E-3</v>
      </c>
      <c r="AQ31" s="35">
        <f>$F$28/'Fixed data'!$C$7</f>
        <v>-4.1111668888888881E-3</v>
      </c>
      <c r="AR31" s="35">
        <f>$F$28/'Fixed data'!$C$7</f>
        <v>-4.1111668888888881E-3</v>
      </c>
      <c r="AS31" s="35">
        <f>$F$28/'Fixed data'!$C$7</f>
        <v>-4.1111668888888881E-3</v>
      </c>
      <c r="AT31" s="35">
        <f>$F$28/'Fixed data'!$C$7</f>
        <v>-4.1111668888888881E-3</v>
      </c>
      <c r="AU31" s="35">
        <f>$F$28/'Fixed data'!$C$7</f>
        <v>-4.1111668888888881E-3</v>
      </c>
      <c r="AV31" s="35">
        <f>$F$28/'Fixed data'!$C$7</f>
        <v>-4.1111668888888881E-3</v>
      </c>
      <c r="AW31" s="35">
        <f>$F$28/'Fixed data'!$C$7</f>
        <v>-4.1111668888888881E-3</v>
      </c>
      <c r="AX31" s="35">
        <f>$F$28/'Fixed data'!$C$7</f>
        <v>-4.1111668888888881E-3</v>
      </c>
      <c r="AY31" s="35">
        <f>$F$28/'Fixed data'!$C$7</f>
        <v>-4.1111668888888881E-3</v>
      </c>
      <c r="AZ31" s="35"/>
      <c r="BA31" s="35"/>
      <c r="BB31" s="35"/>
      <c r="BC31" s="35"/>
      <c r="BD31" s="35"/>
    </row>
    <row r="32" spans="1:56" ht="16.5" hidden="1" customHeight="1" outlineLevel="1" x14ac:dyDescent="0.35">
      <c r="A32" s="114"/>
      <c r="B32" s="9" t="s">
        <v>3</v>
      </c>
      <c r="C32" s="11" t="s">
        <v>52</v>
      </c>
      <c r="D32" s="9" t="s">
        <v>38</v>
      </c>
      <c r="F32" s="35"/>
      <c r="G32" s="35"/>
      <c r="H32" s="35">
        <f>$G$28/'Fixed data'!$C$7</f>
        <v>-7.6708535555555562E-4</v>
      </c>
      <c r="I32" s="35">
        <f>$G$28/'Fixed data'!$C$7</f>
        <v>-7.6708535555555562E-4</v>
      </c>
      <c r="J32" s="35">
        <f>$G$28/'Fixed data'!$C$7</f>
        <v>-7.6708535555555562E-4</v>
      </c>
      <c r="K32" s="35">
        <f>$G$28/'Fixed data'!$C$7</f>
        <v>-7.6708535555555562E-4</v>
      </c>
      <c r="L32" s="35">
        <f>$G$28/'Fixed data'!$C$7</f>
        <v>-7.6708535555555562E-4</v>
      </c>
      <c r="M32" s="35">
        <f>$G$28/'Fixed data'!$C$7</f>
        <v>-7.6708535555555562E-4</v>
      </c>
      <c r="N32" s="35">
        <f>$G$28/'Fixed data'!$C$7</f>
        <v>-7.6708535555555562E-4</v>
      </c>
      <c r="O32" s="35">
        <f>$G$28/'Fixed data'!$C$7</f>
        <v>-7.6708535555555562E-4</v>
      </c>
      <c r="P32" s="35">
        <f>$G$28/'Fixed data'!$C$7</f>
        <v>-7.6708535555555562E-4</v>
      </c>
      <c r="Q32" s="35">
        <f>$G$28/'Fixed data'!$C$7</f>
        <v>-7.6708535555555562E-4</v>
      </c>
      <c r="R32" s="35">
        <f>$G$28/'Fixed data'!$C$7</f>
        <v>-7.6708535555555562E-4</v>
      </c>
      <c r="S32" s="35">
        <f>$G$28/'Fixed data'!$C$7</f>
        <v>-7.6708535555555562E-4</v>
      </c>
      <c r="T32" s="35">
        <f>$G$28/'Fixed data'!$C$7</f>
        <v>-7.6708535555555562E-4</v>
      </c>
      <c r="U32" s="35">
        <f>$G$28/'Fixed data'!$C$7</f>
        <v>-7.6708535555555562E-4</v>
      </c>
      <c r="V32" s="35">
        <f>$G$28/'Fixed data'!$C$7</f>
        <v>-7.6708535555555562E-4</v>
      </c>
      <c r="W32" s="35">
        <f>$G$28/'Fixed data'!$C$7</f>
        <v>-7.6708535555555562E-4</v>
      </c>
      <c r="X32" s="35">
        <f>$G$28/'Fixed data'!$C$7</f>
        <v>-7.6708535555555562E-4</v>
      </c>
      <c r="Y32" s="35">
        <f>$G$28/'Fixed data'!$C$7</f>
        <v>-7.6708535555555562E-4</v>
      </c>
      <c r="Z32" s="35">
        <f>$G$28/'Fixed data'!$C$7</f>
        <v>-7.6708535555555562E-4</v>
      </c>
      <c r="AA32" s="35">
        <f>$G$28/'Fixed data'!$C$7</f>
        <v>-7.6708535555555562E-4</v>
      </c>
      <c r="AB32" s="35">
        <f>$G$28/'Fixed data'!$C$7</f>
        <v>-7.6708535555555562E-4</v>
      </c>
      <c r="AC32" s="35">
        <f>$G$28/'Fixed data'!$C$7</f>
        <v>-7.6708535555555562E-4</v>
      </c>
      <c r="AD32" s="35">
        <f>$G$28/'Fixed data'!$C$7</f>
        <v>-7.6708535555555562E-4</v>
      </c>
      <c r="AE32" s="35">
        <f>$G$28/'Fixed data'!$C$7</f>
        <v>-7.6708535555555562E-4</v>
      </c>
      <c r="AF32" s="35">
        <f>$G$28/'Fixed data'!$C$7</f>
        <v>-7.6708535555555562E-4</v>
      </c>
      <c r="AG32" s="35">
        <f>$G$28/'Fixed data'!$C$7</f>
        <v>-7.6708535555555562E-4</v>
      </c>
      <c r="AH32" s="35">
        <f>$G$28/'Fixed data'!$C$7</f>
        <v>-7.6708535555555562E-4</v>
      </c>
      <c r="AI32" s="35">
        <f>$G$28/'Fixed data'!$C$7</f>
        <v>-7.6708535555555562E-4</v>
      </c>
      <c r="AJ32" s="35">
        <f>$G$28/'Fixed data'!$C$7</f>
        <v>-7.6708535555555562E-4</v>
      </c>
      <c r="AK32" s="35">
        <f>$G$28/'Fixed data'!$C$7</f>
        <v>-7.6708535555555562E-4</v>
      </c>
      <c r="AL32" s="35">
        <f>$G$28/'Fixed data'!$C$7</f>
        <v>-7.6708535555555562E-4</v>
      </c>
      <c r="AM32" s="35">
        <f>$G$28/'Fixed data'!$C$7</f>
        <v>-7.6708535555555562E-4</v>
      </c>
      <c r="AN32" s="35">
        <f>$G$28/'Fixed data'!$C$7</f>
        <v>-7.6708535555555562E-4</v>
      </c>
      <c r="AO32" s="35">
        <f>$G$28/'Fixed data'!$C$7</f>
        <v>-7.6708535555555562E-4</v>
      </c>
      <c r="AP32" s="35">
        <f>$G$28/'Fixed data'!$C$7</f>
        <v>-7.6708535555555562E-4</v>
      </c>
      <c r="AQ32" s="35">
        <f>$G$28/'Fixed data'!$C$7</f>
        <v>-7.6708535555555562E-4</v>
      </c>
      <c r="AR32" s="35">
        <f>$G$28/'Fixed data'!$C$7</f>
        <v>-7.6708535555555562E-4</v>
      </c>
      <c r="AS32" s="35">
        <f>$G$28/'Fixed data'!$C$7</f>
        <v>-7.6708535555555562E-4</v>
      </c>
      <c r="AT32" s="35">
        <f>$G$28/'Fixed data'!$C$7</f>
        <v>-7.6708535555555562E-4</v>
      </c>
      <c r="AU32" s="35">
        <f>$G$28/'Fixed data'!$C$7</f>
        <v>-7.6708535555555562E-4</v>
      </c>
      <c r="AV32" s="35">
        <f>$G$28/'Fixed data'!$C$7</f>
        <v>-7.6708535555555562E-4</v>
      </c>
      <c r="AW32" s="35">
        <f>$G$28/'Fixed data'!$C$7</f>
        <v>-7.6708535555555562E-4</v>
      </c>
      <c r="AX32" s="35">
        <f>$G$28/'Fixed data'!$C$7</f>
        <v>-7.6708535555555562E-4</v>
      </c>
      <c r="AY32" s="35">
        <f>$G$28/'Fixed data'!$C$7</f>
        <v>-7.6708535555555562E-4</v>
      </c>
      <c r="AZ32" s="35">
        <f>$G$28/'Fixed data'!$C$7</f>
        <v>-7.6708535555555562E-4</v>
      </c>
      <c r="BA32" s="35"/>
      <c r="BB32" s="35"/>
      <c r="BC32" s="35"/>
      <c r="BD32" s="35"/>
    </row>
    <row r="33" spans="1:57" ht="16.5" hidden="1" customHeight="1" outlineLevel="1" x14ac:dyDescent="0.35">
      <c r="A33" s="114"/>
      <c r="B33" s="9" t="s">
        <v>4</v>
      </c>
      <c r="C33" s="11" t="s">
        <v>53</v>
      </c>
      <c r="D33" s="9" t="s">
        <v>38</v>
      </c>
      <c r="F33" s="35"/>
      <c r="G33" s="35"/>
      <c r="H33" s="35"/>
      <c r="I33" s="35">
        <f>$H$28/'Fixed data'!$C$7</f>
        <v>-1.5555555555555555E-3</v>
      </c>
      <c r="J33" s="35">
        <f>$H$28/'Fixed data'!$C$7</f>
        <v>-1.5555555555555555E-3</v>
      </c>
      <c r="K33" s="35">
        <f>$H$28/'Fixed data'!$C$7</f>
        <v>-1.5555555555555555E-3</v>
      </c>
      <c r="L33" s="35">
        <f>$H$28/'Fixed data'!$C$7</f>
        <v>-1.5555555555555555E-3</v>
      </c>
      <c r="M33" s="35">
        <f>$H$28/'Fixed data'!$C$7</f>
        <v>-1.5555555555555555E-3</v>
      </c>
      <c r="N33" s="35">
        <f>$H$28/'Fixed data'!$C$7</f>
        <v>-1.5555555555555555E-3</v>
      </c>
      <c r="O33" s="35">
        <f>$H$28/'Fixed data'!$C$7</f>
        <v>-1.5555555555555555E-3</v>
      </c>
      <c r="P33" s="35">
        <f>$H$28/'Fixed data'!$C$7</f>
        <v>-1.5555555555555555E-3</v>
      </c>
      <c r="Q33" s="35">
        <f>$H$28/'Fixed data'!$C$7</f>
        <v>-1.5555555555555555E-3</v>
      </c>
      <c r="R33" s="35">
        <f>$H$28/'Fixed data'!$C$7</f>
        <v>-1.5555555555555555E-3</v>
      </c>
      <c r="S33" s="35">
        <f>$H$28/'Fixed data'!$C$7</f>
        <v>-1.5555555555555555E-3</v>
      </c>
      <c r="T33" s="35">
        <f>$H$28/'Fixed data'!$C$7</f>
        <v>-1.5555555555555555E-3</v>
      </c>
      <c r="U33" s="35">
        <f>$H$28/'Fixed data'!$C$7</f>
        <v>-1.5555555555555555E-3</v>
      </c>
      <c r="V33" s="35">
        <f>$H$28/'Fixed data'!$C$7</f>
        <v>-1.5555555555555555E-3</v>
      </c>
      <c r="W33" s="35">
        <f>$H$28/'Fixed data'!$C$7</f>
        <v>-1.5555555555555555E-3</v>
      </c>
      <c r="X33" s="35">
        <f>$H$28/'Fixed data'!$C$7</f>
        <v>-1.5555555555555555E-3</v>
      </c>
      <c r="Y33" s="35">
        <f>$H$28/'Fixed data'!$C$7</f>
        <v>-1.5555555555555555E-3</v>
      </c>
      <c r="Z33" s="35">
        <f>$H$28/'Fixed data'!$C$7</f>
        <v>-1.5555555555555555E-3</v>
      </c>
      <c r="AA33" s="35">
        <f>$H$28/'Fixed data'!$C$7</f>
        <v>-1.5555555555555555E-3</v>
      </c>
      <c r="AB33" s="35">
        <f>$H$28/'Fixed data'!$C$7</f>
        <v>-1.5555555555555555E-3</v>
      </c>
      <c r="AC33" s="35">
        <f>$H$28/'Fixed data'!$C$7</f>
        <v>-1.5555555555555555E-3</v>
      </c>
      <c r="AD33" s="35">
        <f>$H$28/'Fixed data'!$C$7</f>
        <v>-1.5555555555555555E-3</v>
      </c>
      <c r="AE33" s="35">
        <f>$H$28/'Fixed data'!$C$7</f>
        <v>-1.5555555555555555E-3</v>
      </c>
      <c r="AF33" s="35">
        <f>$H$28/'Fixed data'!$C$7</f>
        <v>-1.5555555555555555E-3</v>
      </c>
      <c r="AG33" s="35">
        <f>$H$28/'Fixed data'!$C$7</f>
        <v>-1.5555555555555555E-3</v>
      </c>
      <c r="AH33" s="35">
        <f>$H$28/'Fixed data'!$C$7</f>
        <v>-1.5555555555555555E-3</v>
      </c>
      <c r="AI33" s="35">
        <f>$H$28/'Fixed data'!$C$7</f>
        <v>-1.5555555555555555E-3</v>
      </c>
      <c r="AJ33" s="35">
        <f>$H$28/'Fixed data'!$C$7</f>
        <v>-1.5555555555555555E-3</v>
      </c>
      <c r="AK33" s="35">
        <f>$H$28/'Fixed data'!$C$7</f>
        <v>-1.5555555555555555E-3</v>
      </c>
      <c r="AL33" s="35">
        <f>$H$28/'Fixed data'!$C$7</f>
        <v>-1.5555555555555555E-3</v>
      </c>
      <c r="AM33" s="35">
        <f>$H$28/'Fixed data'!$C$7</f>
        <v>-1.5555555555555555E-3</v>
      </c>
      <c r="AN33" s="35">
        <f>$H$28/'Fixed data'!$C$7</f>
        <v>-1.5555555555555555E-3</v>
      </c>
      <c r="AO33" s="35">
        <f>$H$28/'Fixed data'!$C$7</f>
        <v>-1.5555555555555555E-3</v>
      </c>
      <c r="AP33" s="35">
        <f>$H$28/'Fixed data'!$C$7</f>
        <v>-1.5555555555555555E-3</v>
      </c>
      <c r="AQ33" s="35">
        <f>$H$28/'Fixed data'!$C$7</f>
        <v>-1.5555555555555555E-3</v>
      </c>
      <c r="AR33" s="35">
        <f>$H$28/'Fixed data'!$C$7</f>
        <v>-1.5555555555555555E-3</v>
      </c>
      <c r="AS33" s="35">
        <f>$H$28/'Fixed data'!$C$7</f>
        <v>-1.5555555555555555E-3</v>
      </c>
      <c r="AT33" s="35">
        <f>$H$28/'Fixed data'!$C$7</f>
        <v>-1.5555555555555555E-3</v>
      </c>
      <c r="AU33" s="35">
        <f>$H$28/'Fixed data'!$C$7</f>
        <v>-1.5555555555555555E-3</v>
      </c>
      <c r="AV33" s="35">
        <f>$H$28/'Fixed data'!$C$7</f>
        <v>-1.5555555555555555E-3</v>
      </c>
      <c r="AW33" s="35">
        <f>$H$28/'Fixed data'!$C$7</f>
        <v>-1.5555555555555555E-3</v>
      </c>
      <c r="AX33" s="35">
        <f>$H$28/'Fixed data'!$C$7</f>
        <v>-1.5555555555555555E-3</v>
      </c>
      <c r="AY33" s="35">
        <f>$H$28/'Fixed data'!$C$7</f>
        <v>-1.5555555555555555E-3</v>
      </c>
      <c r="AZ33" s="35">
        <f>$H$28/'Fixed data'!$C$7</f>
        <v>-1.5555555555555555E-3</v>
      </c>
      <c r="BA33" s="35">
        <f>$H$28/'Fixed data'!$C$7</f>
        <v>-1.5555555555555555E-3</v>
      </c>
      <c r="BB33" s="35"/>
      <c r="BC33" s="35"/>
      <c r="BD33" s="35"/>
    </row>
    <row r="34" spans="1:57" ht="16.5" hidden="1" customHeight="1" outlineLevel="1" x14ac:dyDescent="0.35">
      <c r="A34" s="114"/>
      <c r="B34" s="9" t="s">
        <v>5</v>
      </c>
      <c r="C34" s="11" t="s">
        <v>54</v>
      </c>
      <c r="D34" s="9" t="s">
        <v>38</v>
      </c>
      <c r="F34" s="35"/>
      <c r="G34" s="35"/>
      <c r="H34" s="35"/>
      <c r="I34" s="35"/>
      <c r="J34" s="35">
        <f>$I$28/'Fixed data'!$C$7</f>
        <v>-1.5555555555555555E-3</v>
      </c>
      <c r="K34" s="35">
        <f>$I$28/'Fixed data'!$C$7</f>
        <v>-1.5555555555555555E-3</v>
      </c>
      <c r="L34" s="35">
        <f>$I$28/'Fixed data'!$C$7</f>
        <v>-1.5555555555555555E-3</v>
      </c>
      <c r="M34" s="35">
        <f>$I$28/'Fixed data'!$C$7</f>
        <v>-1.5555555555555555E-3</v>
      </c>
      <c r="N34" s="35">
        <f>$I$28/'Fixed data'!$C$7</f>
        <v>-1.5555555555555555E-3</v>
      </c>
      <c r="O34" s="35">
        <f>$I$28/'Fixed data'!$C$7</f>
        <v>-1.5555555555555555E-3</v>
      </c>
      <c r="P34" s="35">
        <f>$I$28/'Fixed data'!$C$7</f>
        <v>-1.5555555555555555E-3</v>
      </c>
      <c r="Q34" s="35">
        <f>$I$28/'Fixed data'!$C$7</f>
        <v>-1.5555555555555555E-3</v>
      </c>
      <c r="R34" s="35">
        <f>$I$28/'Fixed data'!$C$7</f>
        <v>-1.5555555555555555E-3</v>
      </c>
      <c r="S34" s="35">
        <f>$I$28/'Fixed data'!$C$7</f>
        <v>-1.5555555555555555E-3</v>
      </c>
      <c r="T34" s="35">
        <f>$I$28/'Fixed data'!$C$7</f>
        <v>-1.5555555555555555E-3</v>
      </c>
      <c r="U34" s="35">
        <f>$I$28/'Fixed data'!$C$7</f>
        <v>-1.5555555555555555E-3</v>
      </c>
      <c r="V34" s="35">
        <f>$I$28/'Fixed data'!$C$7</f>
        <v>-1.5555555555555555E-3</v>
      </c>
      <c r="W34" s="35">
        <f>$I$28/'Fixed data'!$C$7</f>
        <v>-1.5555555555555555E-3</v>
      </c>
      <c r="X34" s="35">
        <f>$I$28/'Fixed data'!$C$7</f>
        <v>-1.5555555555555555E-3</v>
      </c>
      <c r="Y34" s="35">
        <f>$I$28/'Fixed data'!$C$7</f>
        <v>-1.5555555555555555E-3</v>
      </c>
      <c r="Z34" s="35">
        <f>$I$28/'Fixed data'!$C$7</f>
        <v>-1.5555555555555555E-3</v>
      </c>
      <c r="AA34" s="35">
        <f>$I$28/'Fixed data'!$C$7</f>
        <v>-1.5555555555555555E-3</v>
      </c>
      <c r="AB34" s="35">
        <f>$I$28/'Fixed data'!$C$7</f>
        <v>-1.5555555555555555E-3</v>
      </c>
      <c r="AC34" s="35">
        <f>$I$28/'Fixed data'!$C$7</f>
        <v>-1.5555555555555555E-3</v>
      </c>
      <c r="AD34" s="35">
        <f>$I$28/'Fixed data'!$C$7</f>
        <v>-1.5555555555555555E-3</v>
      </c>
      <c r="AE34" s="35">
        <f>$I$28/'Fixed data'!$C$7</f>
        <v>-1.5555555555555555E-3</v>
      </c>
      <c r="AF34" s="35">
        <f>$I$28/'Fixed data'!$C$7</f>
        <v>-1.5555555555555555E-3</v>
      </c>
      <c r="AG34" s="35">
        <f>$I$28/'Fixed data'!$C$7</f>
        <v>-1.5555555555555555E-3</v>
      </c>
      <c r="AH34" s="35">
        <f>$I$28/'Fixed data'!$C$7</f>
        <v>-1.5555555555555555E-3</v>
      </c>
      <c r="AI34" s="35">
        <f>$I$28/'Fixed data'!$C$7</f>
        <v>-1.5555555555555555E-3</v>
      </c>
      <c r="AJ34" s="35">
        <f>$I$28/'Fixed data'!$C$7</f>
        <v>-1.5555555555555555E-3</v>
      </c>
      <c r="AK34" s="35">
        <f>$I$28/'Fixed data'!$C$7</f>
        <v>-1.5555555555555555E-3</v>
      </c>
      <c r="AL34" s="35">
        <f>$I$28/'Fixed data'!$C$7</f>
        <v>-1.5555555555555555E-3</v>
      </c>
      <c r="AM34" s="35">
        <f>$I$28/'Fixed data'!$C$7</f>
        <v>-1.5555555555555555E-3</v>
      </c>
      <c r="AN34" s="35">
        <f>$I$28/'Fixed data'!$C$7</f>
        <v>-1.5555555555555555E-3</v>
      </c>
      <c r="AO34" s="35">
        <f>$I$28/'Fixed data'!$C$7</f>
        <v>-1.5555555555555555E-3</v>
      </c>
      <c r="AP34" s="35">
        <f>$I$28/'Fixed data'!$C$7</f>
        <v>-1.5555555555555555E-3</v>
      </c>
      <c r="AQ34" s="35">
        <f>$I$28/'Fixed data'!$C$7</f>
        <v>-1.5555555555555555E-3</v>
      </c>
      <c r="AR34" s="35">
        <f>$I$28/'Fixed data'!$C$7</f>
        <v>-1.5555555555555555E-3</v>
      </c>
      <c r="AS34" s="35">
        <f>$I$28/'Fixed data'!$C$7</f>
        <v>-1.5555555555555555E-3</v>
      </c>
      <c r="AT34" s="35">
        <f>$I$28/'Fixed data'!$C$7</f>
        <v>-1.5555555555555555E-3</v>
      </c>
      <c r="AU34" s="35">
        <f>$I$28/'Fixed data'!$C$7</f>
        <v>-1.5555555555555555E-3</v>
      </c>
      <c r="AV34" s="35">
        <f>$I$28/'Fixed data'!$C$7</f>
        <v>-1.5555555555555555E-3</v>
      </c>
      <c r="AW34" s="35">
        <f>$I$28/'Fixed data'!$C$7</f>
        <v>-1.5555555555555555E-3</v>
      </c>
      <c r="AX34" s="35">
        <f>$I$28/'Fixed data'!$C$7</f>
        <v>-1.5555555555555555E-3</v>
      </c>
      <c r="AY34" s="35">
        <f>$I$28/'Fixed data'!$C$7</f>
        <v>-1.5555555555555555E-3</v>
      </c>
      <c r="AZ34" s="35">
        <f>$I$28/'Fixed data'!$C$7</f>
        <v>-1.5555555555555555E-3</v>
      </c>
      <c r="BA34" s="35">
        <f>$I$28/'Fixed data'!$C$7</f>
        <v>-1.5555555555555555E-3</v>
      </c>
      <c r="BB34" s="35">
        <f>$I$28/'Fixed data'!$C$7</f>
        <v>-1.5555555555555555E-3</v>
      </c>
      <c r="BC34" s="35"/>
      <c r="BD34" s="35"/>
    </row>
    <row r="35" spans="1:57" ht="16.5" hidden="1" customHeight="1" outlineLevel="1" x14ac:dyDescent="0.35">
      <c r="A35" s="114"/>
      <c r="B35" s="9" t="s">
        <v>6</v>
      </c>
      <c r="C35" s="11" t="s">
        <v>55</v>
      </c>
      <c r="D35" s="9" t="s">
        <v>38</v>
      </c>
      <c r="F35" s="35"/>
      <c r="G35" s="35"/>
      <c r="H35" s="35"/>
      <c r="I35" s="35"/>
      <c r="J35" s="35"/>
      <c r="K35" s="35">
        <f>$J$28/'Fixed data'!$C$7</f>
        <v>-1.5555555555555555E-3</v>
      </c>
      <c r="L35" s="35">
        <f>$J$28/'Fixed data'!$C$7</f>
        <v>-1.5555555555555555E-3</v>
      </c>
      <c r="M35" s="35">
        <f>$J$28/'Fixed data'!$C$7</f>
        <v>-1.5555555555555555E-3</v>
      </c>
      <c r="N35" s="35">
        <f>$J$28/'Fixed data'!$C$7</f>
        <v>-1.5555555555555555E-3</v>
      </c>
      <c r="O35" s="35">
        <f>$J$28/'Fixed data'!$C$7</f>
        <v>-1.5555555555555555E-3</v>
      </c>
      <c r="P35" s="35">
        <f>$J$28/'Fixed data'!$C$7</f>
        <v>-1.5555555555555555E-3</v>
      </c>
      <c r="Q35" s="35">
        <f>$J$28/'Fixed data'!$C$7</f>
        <v>-1.5555555555555555E-3</v>
      </c>
      <c r="R35" s="35">
        <f>$J$28/'Fixed data'!$C$7</f>
        <v>-1.5555555555555555E-3</v>
      </c>
      <c r="S35" s="35">
        <f>$J$28/'Fixed data'!$C$7</f>
        <v>-1.5555555555555555E-3</v>
      </c>
      <c r="T35" s="35">
        <f>$J$28/'Fixed data'!$C$7</f>
        <v>-1.5555555555555555E-3</v>
      </c>
      <c r="U35" s="35">
        <f>$J$28/'Fixed data'!$C$7</f>
        <v>-1.5555555555555555E-3</v>
      </c>
      <c r="V35" s="35">
        <f>$J$28/'Fixed data'!$C$7</f>
        <v>-1.5555555555555555E-3</v>
      </c>
      <c r="W35" s="35">
        <f>$J$28/'Fixed data'!$C$7</f>
        <v>-1.5555555555555555E-3</v>
      </c>
      <c r="X35" s="35">
        <f>$J$28/'Fixed data'!$C$7</f>
        <v>-1.5555555555555555E-3</v>
      </c>
      <c r="Y35" s="35">
        <f>$J$28/'Fixed data'!$C$7</f>
        <v>-1.5555555555555555E-3</v>
      </c>
      <c r="Z35" s="35">
        <f>$J$28/'Fixed data'!$C$7</f>
        <v>-1.5555555555555555E-3</v>
      </c>
      <c r="AA35" s="35">
        <f>$J$28/'Fixed data'!$C$7</f>
        <v>-1.5555555555555555E-3</v>
      </c>
      <c r="AB35" s="35">
        <f>$J$28/'Fixed data'!$C$7</f>
        <v>-1.5555555555555555E-3</v>
      </c>
      <c r="AC35" s="35">
        <f>$J$28/'Fixed data'!$C$7</f>
        <v>-1.5555555555555555E-3</v>
      </c>
      <c r="AD35" s="35">
        <f>$J$28/'Fixed data'!$C$7</f>
        <v>-1.5555555555555555E-3</v>
      </c>
      <c r="AE35" s="35">
        <f>$J$28/'Fixed data'!$C$7</f>
        <v>-1.5555555555555555E-3</v>
      </c>
      <c r="AF35" s="35">
        <f>$J$28/'Fixed data'!$C$7</f>
        <v>-1.5555555555555555E-3</v>
      </c>
      <c r="AG35" s="35">
        <f>$J$28/'Fixed data'!$C$7</f>
        <v>-1.5555555555555555E-3</v>
      </c>
      <c r="AH35" s="35">
        <f>$J$28/'Fixed data'!$C$7</f>
        <v>-1.5555555555555555E-3</v>
      </c>
      <c r="AI35" s="35">
        <f>$J$28/'Fixed data'!$C$7</f>
        <v>-1.5555555555555555E-3</v>
      </c>
      <c r="AJ35" s="35">
        <f>$J$28/'Fixed data'!$C$7</f>
        <v>-1.5555555555555555E-3</v>
      </c>
      <c r="AK35" s="35">
        <f>$J$28/'Fixed data'!$C$7</f>
        <v>-1.5555555555555555E-3</v>
      </c>
      <c r="AL35" s="35">
        <f>$J$28/'Fixed data'!$C$7</f>
        <v>-1.5555555555555555E-3</v>
      </c>
      <c r="AM35" s="35">
        <f>$J$28/'Fixed data'!$C$7</f>
        <v>-1.5555555555555555E-3</v>
      </c>
      <c r="AN35" s="35">
        <f>$J$28/'Fixed data'!$C$7</f>
        <v>-1.5555555555555555E-3</v>
      </c>
      <c r="AO35" s="35">
        <f>$J$28/'Fixed data'!$C$7</f>
        <v>-1.5555555555555555E-3</v>
      </c>
      <c r="AP35" s="35">
        <f>$J$28/'Fixed data'!$C$7</f>
        <v>-1.5555555555555555E-3</v>
      </c>
      <c r="AQ35" s="35">
        <f>$J$28/'Fixed data'!$C$7</f>
        <v>-1.5555555555555555E-3</v>
      </c>
      <c r="AR35" s="35">
        <f>$J$28/'Fixed data'!$C$7</f>
        <v>-1.5555555555555555E-3</v>
      </c>
      <c r="AS35" s="35">
        <f>$J$28/'Fixed data'!$C$7</f>
        <v>-1.5555555555555555E-3</v>
      </c>
      <c r="AT35" s="35">
        <f>$J$28/'Fixed data'!$C$7</f>
        <v>-1.5555555555555555E-3</v>
      </c>
      <c r="AU35" s="35">
        <f>$J$28/'Fixed data'!$C$7</f>
        <v>-1.5555555555555555E-3</v>
      </c>
      <c r="AV35" s="35">
        <f>$J$28/'Fixed data'!$C$7</f>
        <v>-1.5555555555555555E-3</v>
      </c>
      <c r="AW35" s="35">
        <f>$J$28/'Fixed data'!$C$7</f>
        <v>-1.5555555555555555E-3</v>
      </c>
      <c r="AX35" s="35">
        <f>$J$28/'Fixed data'!$C$7</f>
        <v>-1.5555555555555555E-3</v>
      </c>
      <c r="AY35" s="35">
        <f>$J$28/'Fixed data'!$C$7</f>
        <v>-1.5555555555555555E-3</v>
      </c>
      <c r="AZ35" s="35">
        <f>$J$28/'Fixed data'!$C$7</f>
        <v>-1.5555555555555555E-3</v>
      </c>
      <c r="BA35" s="35">
        <f>$J$28/'Fixed data'!$C$7</f>
        <v>-1.5555555555555555E-3</v>
      </c>
      <c r="BB35" s="35">
        <f>$J$28/'Fixed data'!$C$7</f>
        <v>-1.5555555555555555E-3</v>
      </c>
      <c r="BC35" s="35">
        <f>$J$28/'Fixed data'!$C$7</f>
        <v>-1.5555555555555555E-3</v>
      </c>
      <c r="BD35" s="35"/>
    </row>
    <row r="36" spans="1:57" ht="16.5" hidden="1" customHeight="1" outlineLevel="1" x14ac:dyDescent="0.35">
      <c r="A36" s="114"/>
      <c r="B36" s="9" t="s">
        <v>31</v>
      </c>
      <c r="C36" s="11" t="s">
        <v>56</v>
      </c>
      <c r="D36" s="9" t="s">
        <v>38</v>
      </c>
      <c r="F36" s="35"/>
      <c r="G36" s="35"/>
      <c r="H36" s="35"/>
      <c r="I36" s="35"/>
      <c r="J36" s="35"/>
      <c r="K36" s="35"/>
      <c r="L36" s="35">
        <f>$K$28/'Fixed data'!$C$7</f>
        <v>-1.5555555555555555E-3</v>
      </c>
      <c r="M36" s="35">
        <f>$K$28/'Fixed data'!$C$7</f>
        <v>-1.5555555555555555E-3</v>
      </c>
      <c r="N36" s="35">
        <f>$K$28/'Fixed data'!$C$7</f>
        <v>-1.5555555555555555E-3</v>
      </c>
      <c r="O36" s="35">
        <f>$K$28/'Fixed data'!$C$7</f>
        <v>-1.5555555555555555E-3</v>
      </c>
      <c r="P36" s="35">
        <f>$K$28/'Fixed data'!$C$7</f>
        <v>-1.5555555555555555E-3</v>
      </c>
      <c r="Q36" s="35">
        <f>$K$28/'Fixed data'!$C$7</f>
        <v>-1.5555555555555555E-3</v>
      </c>
      <c r="R36" s="35">
        <f>$K$28/'Fixed data'!$C$7</f>
        <v>-1.5555555555555555E-3</v>
      </c>
      <c r="S36" s="35">
        <f>$K$28/'Fixed data'!$C$7</f>
        <v>-1.5555555555555555E-3</v>
      </c>
      <c r="T36" s="35">
        <f>$K$28/'Fixed data'!$C$7</f>
        <v>-1.5555555555555555E-3</v>
      </c>
      <c r="U36" s="35">
        <f>$K$28/'Fixed data'!$C$7</f>
        <v>-1.5555555555555555E-3</v>
      </c>
      <c r="V36" s="35">
        <f>$K$28/'Fixed data'!$C$7</f>
        <v>-1.5555555555555555E-3</v>
      </c>
      <c r="W36" s="35">
        <f>$K$28/'Fixed data'!$C$7</f>
        <v>-1.5555555555555555E-3</v>
      </c>
      <c r="X36" s="35">
        <f>$K$28/'Fixed data'!$C$7</f>
        <v>-1.5555555555555555E-3</v>
      </c>
      <c r="Y36" s="35">
        <f>$K$28/'Fixed data'!$C$7</f>
        <v>-1.5555555555555555E-3</v>
      </c>
      <c r="Z36" s="35">
        <f>$K$28/'Fixed data'!$C$7</f>
        <v>-1.5555555555555555E-3</v>
      </c>
      <c r="AA36" s="35">
        <f>$K$28/'Fixed data'!$C$7</f>
        <v>-1.5555555555555555E-3</v>
      </c>
      <c r="AB36" s="35">
        <f>$K$28/'Fixed data'!$C$7</f>
        <v>-1.5555555555555555E-3</v>
      </c>
      <c r="AC36" s="35">
        <f>$K$28/'Fixed data'!$C$7</f>
        <v>-1.5555555555555555E-3</v>
      </c>
      <c r="AD36" s="35">
        <f>$K$28/'Fixed data'!$C$7</f>
        <v>-1.5555555555555555E-3</v>
      </c>
      <c r="AE36" s="35">
        <f>$K$28/'Fixed data'!$C$7</f>
        <v>-1.5555555555555555E-3</v>
      </c>
      <c r="AF36" s="35">
        <f>$K$28/'Fixed data'!$C$7</f>
        <v>-1.5555555555555555E-3</v>
      </c>
      <c r="AG36" s="35">
        <f>$K$28/'Fixed data'!$C$7</f>
        <v>-1.5555555555555555E-3</v>
      </c>
      <c r="AH36" s="35">
        <f>$K$28/'Fixed data'!$C$7</f>
        <v>-1.5555555555555555E-3</v>
      </c>
      <c r="AI36" s="35">
        <f>$K$28/'Fixed data'!$C$7</f>
        <v>-1.5555555555555555E-3</v>
      </c>
      <c r="AJ36" s="35">
        <f>$K$28/'Fixed data'!$C$7</f>
        <v>-1.5555555555555555E-3</v>
      </c>
      <c r="AK36" s="35">
        <f>$K$28/'Fixed data'!$C$7</f>
        <v>-1.5555555555555555E-3</v>
      </c>
      <c r="AL36" s="35">
        <f>$K$28/'Fixed data'!$C$7</f>
        <v>-1.5555555555555555E-3</v>
      </c>
      <c r="AM36" s="35">
        <f>$K$28/'Fixed data'!$C$7</f>
        <v>-1.5555555555555555E-3</v>
      </c>
      <c r="AN36" s="35">
        <f>$K$28/'Fixed data'!$C$7</f>
        <v>-1.5555555555555555E-3</v>
      </c>
      <c r="AO36" s="35">
        <f>$K$28/'Fixed data'!$C$7</f>
        <v>-1.5555555555555555E-3</v>
      </c>
      <c r="AP36" s="35">
        <f>$K$28/'Fixed data'!$C$7</f>
        <v>-1.5555555555555555E-3</v>
      </c>
      <c r="AQ36" s="35">
        <f>$K$28/'Fixed data'!$C$7</f>
        <v>-1.5555555555555555E-3</v>
      </c>
      <c r="AR36" s="35">
        <f>$K$28/'Fixed data'!$C$7</f>
        <v>-1.5555555555555555E-3</v>
      </c>
      <c r="AS36" s="35">
        <f>$K$28/'Fixed data'!$C$7</f>
        <v>-1.5555555555555555E-3</v>
      </c>
      <c r="AT36" s="35">
        <f>$K$28/'Fixed data'!$C$7</f>
        <v>-1.5555555555555555E-3</v>
      </c>
      <c r="AU36" s="35">
        <f>$K$28/'Fixed data'!$C$7</f>
        <v>-1.5555555555555555E-3</v>
      </c>
      <c r="AV36" s="35">
        <f>$K$28/'Fixed data'!$C$7</f>
        <v>-1.5555555555555555E-3</v>
      </c>
      <c r="AW36" s="35">
        <f>$K$28/'Fixed data'!$C$7</f>
        <v>-1.5555555555555555E-3</v>
      </c>
      <c r="AX36" s="35">
        <f>$K$28/'Fixed data'!$C$7</f>
        <v>-1.5555555555555555E-3</v>
      </c>
      <c r="AY36" s="35">
        <f>$K$28/'Fixed data'!$C$7</f>
        <v>-1.5555555555555555E-3</v>
      </c>
      <c r="AZ36" s="35">
        <f>$K$28/'Fixed data'!$C$7</f>
        <v>-1.5555555555555555E-3</v>
      </c>
      <c r="BA36" s="35">
        <f>$K$28/'Fixed data'!$C$7</f>
        <v>-1.5555555555555555E-3</v>
      </c>
      <c r="BB36" s="35">
        <f>$K$28/'Fixed data'!$C$7</f>
        <v>-1.5555555555555555E-3</v>
      </c>
      <c r="BC36" s="35">
        <f>$K$28/'Fixed data'!$C$7</f>
        <v>-1.5555555555555555E-3</v>
      </c>
      <c r="BD36" s="35">
        <f>$K$28/'Fixed data'!$C$7</f>
        <v>-1.5555555555555555E-3</v>
      </c>
    </row>
    <row r="37" spans="1:57" ht="16.5" hidden="1" customHeight="1" outlineLevel="1" x14ac:dyDescent="0.35">
      <c r="A37" s="114"/>
      <c r="B37" s="9" t="s">
        <v>32</v>
      </c>
      <c r="C37" s="11" t="s">
        <v>57</v>
      </c>
      <c r="D37" s="9" t="s">
        <v>38</v>
      </c>
      <c r="F37" s="35"/>
      <c r="G37" s="35"/>
      <c r="H37" s="35"/>
      <c r="I37" s="35"/>
      <c r="J37" s="35"/>
      <c r="K37" s="35"/>
      <c r="L37" s="35"/>
      <c r="M37" s="35">
        <f>$L$28/'Fixed data'!$C$7</f>
        <v>-1.5555555555555555E-3</v>
      </c>
      <c r="N37" s="35">
        <f>$L$28/'Fixed data'!$C$7</f>
        <v>-1.5555555555555555E-3</v>
      </c>
      <c r="O37" s="35">
        <f>$L$28/'Fixed data'!$C$7</f>
        <v>-1.5555555555555555E-3</v>
      </c>
      <c r="P37" s="35">
        <f>$L$28/'Fixed data'!$C$7</f>
        <v>-1.5555555555555555E-3</v>
      </c>
      <c r="Q37" s="35">
        <f>$L$28/'Fixed data'!$C$7</f>
        <v>-1.5555555555555555E-3</v>
      </c>
      <c r="R37" s="35">
        <f>$L$28/'Fixed data'!$C$7</f>
        <v>-1.5555555555555555E-3</v>
      </c>
      <c r="S37" s="35">
        <f>$L$28/'Fixed data'!$C$7</f>
        <v>-1.5555555555555555E-3</v>
      </c>
      <c r="T37" s="35">
        <f>$L$28/'Fixed data'!$C$7</f>
        <v>-1.5555555555555555E-3</v>
      </c>
      <c r="U37" s="35">
        <f>$L$28/'Fixed data'!$C$7</f>
        <v>-1.5555555555555555E-3</v>
      </c>
      <c r="V37" s="35">
        <f>$L$28/'Fixed data'!$C$7</f>
        <v>-1.5555555555555555E-3</v>
      </c>
      <c r="W37" s="35">
        <f>$L$28/'Fixed data'!$C$7</f>
        <v>-1.5555555555555555E-3</v>
      </c>
      <c r="X37" s="35">
        <f>$L$28/'Fixed data'!$C$7</f>
        <v>-1.5555555555555555E-3</v>
      </c>
      <c r="Y37" s="35">
        <f>$L$28/'Fixed data'!$C$7</f>
        <v>-1.5555555555555555E-3</v>
      </c>
      <c r="Z37" s="35">
        <f>$L$28/'Fixed data'!$C$7</f>
        <v>-1.5555555555555555E-3</v>
      </c>
      <c r="AA37" s="35">
        <f>$L$28/'Fixed data'!$C$7</f>
        <v>-1.5555555555555555E-3</v>
      </c>
      <c r="AB37" s="35">
        <f>$L$28/'Fixed data'!$C$7</f>
        <v>-1.5555555555555555E-3</v>
      </c>
      <c r="AC37" s="35">
        <f>$L$28/'Fixed data'!$C$7</f>
        <v>-1.5555555555555555E-3</v>
      </c>
      <c r="AD37" s="35">
        <f>$L$28/'Fixed data'!$C$7</f>
        <v>-1.5555555555555555E-3</v>
      </c>
      <c r="AE37" s="35">
        <f>$L$28/'Fixed data'!$C$7</f>
        <v>-1.5555555555555555E-3</v>
      </c>
      <c r="AF37" s="35">
        <f>$L$28/'Fixed data'!$C$7</f>
        <v>-1.5555555555555555E-3</v>
      </c>
      <c r="AG37" s="35">
        <f>$L$28/'Fixed data'!$C$7</f>
        <v>-1.5555555555555555E-3</v>
      </c>
      <c r="AH37" s="35">
        <f>$L$28/'Fixed data'!$C$7</f>
        <v>-1.5555555555555555E-3</v>
      </c>
      <c r="AI37" s="35">
        <f>$L$28/'Fixed data'!$C$7</f>
        <v>-1.5555555555555555E-3</v>
      </c>
      <c r="AJ37" s="35">
        <f>$L$28/'Fixed data'!$C$7</f>
        <v>-1.5555555555555555E-3</v>
      </c>
      <c r="AK37" s="35">
        <f>$L$28/'Fixed data'!$C$7</f>
        <v>-1.5555555555555555E-3</v>
      </c>
      <c r="AL37" s="35">
        <f>$L$28/'Fixed data'!$C$7</f>
        <v>-1.5555555555555555E-3</v>
      </c>
      <c r="AM37" s="35">
        <f>$L$28/'Fixed data'!$C$7</f>
        <v>-1.5555555555555555E-3</v>
      </c>
      <c r="AN37" s="35">
        <f>$L$28/'Fixed data'!$C$7</f>
        <v>-1.5555555555555555E-3</v>
      </c>
      <c r="AO37" s="35">
        <f>$L$28/'Fixed data'!$C$7</f>
        <v>-1.5555555555555555E-3</v>
      </c>
      <c r="AP37" s="35">
        <f>$L$28/'Fixed data'!$C$7</f>
        <v>-1.5555555555555555E-3</v>
      </c>
      <c r="AQ37" s="35">
        <f>$L$28/'Fixed data'!$C$7</f>
        <v>-1.5555555555555555E-3</v>
      </c>
      <c r="AR37" s="35">
        <f>$L$28/'Fixed data'!$C$7</f>
        <v>-1.5555555555555555E-3</v>
      </c>
      <c r="AS37" s="35">
        <f>$L$28/'Fixed data'!$C$7</f>
        <v>-1.5555555555555555E-3</v>
      </c>
      <c r="AT37" s="35">
        <f>$L$28/'Fixed data'!$C$7</f>
        <v>-1.5555555555555555E-3</v>
      </c>
      <c r="AU37" s="35">
        <f>$L$28/'Fixed data'!$C$7</f>
        <v>-1.5555555555555555E-3</v>
      </c>
      <c r="AV37" s="35">
        <f>$L$28/'Fixed data'!$C$7</f>
        <v>-1.5555555555555555E-3</v>
      </c>
      <c r="AW37" s="35">
        <f>$L$28/'Fixed data'!$C$7</f>
        <v>-1.5555555555555555E-3</v>
      </c>
      <c r="AX37" s="35">
        <f>$L$28/'Fixed data'!$C$7</f>
        <v>-1.5555555555555555E-3</v>
      </c>
      <c r="AY37" s="35">
        <f>$L$28/'Fixed data'!$C$7</f>
        <v>-1.5555555555555555E-3</v>
      </c>
      <c r="AZ37" s="35">
        <f>$L$28/'Fixed data'!$C$7</f>
        <v>-1.5555555555555555E-3</v>
      </c>
      <c r="BA37" s="35">
        <f>$L$28/'Fixed data'!$C$7</f>
        <v>-1.5555555555555555E-3</v>
      </c>
      <c r="BB37" s="35">
        <f>$L$28/'Fixed data'!$C$7</f>
        <v>-1.5555555555555555E-3</v>
      </c>
      <c r="BC37" s="35">
        <f>$L$28/'Fixed data'!$C$7</f>
        <v>-1.5555555555555555E-3</v>
      </c>
      <c r="BD37" s="35">
        <f>$L$28/'Fixed data'!$C$7</f>
        <v>-1.5555555555555555E-3</v>
      </c>
    </row>
    <row r="38" spans="1:57" ht="16.5" hidden="1" customHeight="1" outlineLevel="1" x14ac:dyDescent="0.35">
      <c r="A38" s="114"/>
      <c r="B38" s="9" t="s">
        <v>107</v>
      </c>
      <c r="C38" s="11" t="s">
        <v>129</v>
      </c>
      <c r="D38" s="9" t="s">
        <v>38</v>
      </c>
      <c r="F38" s="35"/>
      <c r="G38" s="35"/>
      <c r="H38" s="35"/>
      <c r="I38" s="35"/>
      <c r="J38" s="35"/>
      <c r="K38" s="35"/>
      <c r="L38" s="35"/>
      <c r="M38" s="35"/>
      <c r="N38" s="35">
        <f>$M$28/'Fixed data'!$C$7</f>
        <v>-1.5555555555555555E-3</v>
      </c>
      <c r="O38" s="35">
        <f>$M$28/'Fixed data'!$C$7</f>
        <v>-1.5555555555555555E-3</v>
      </c>
      <c r="P38" s="35">
        <f>$M$28/'Fixed data'!$C$7</f>
        <v>-1.5555555555555555E-3</v>
      </c>
      <c r="Q38" s="35">
        <f>$M$28/'Fixed data'!$C$7</f>
        <v>-1.5555555555555555E-3</v>
      </c>
      <c r="R38" s="35">
        <f>$M$28/'Fixed data'!$C$7</f>
        <v>-1.5555555555555555E-3</v>
      </c>
      <c r="S38" s="35">
        <f>$M$28/'Fixed data'!$C$7</f>
        <v>-1.5555555555555555E-3</v>
      </c>
      <c r="T38" s="35">
        <f>$M$28/'Fixed data'!$C$7</f>
        <v>-1.5555555555555555E-3</v>
      </c>
      <c r="U38" s="35">
        <f>$M$28/'Fixed data'!$C$7</f>
        <v>-1.5555555555555555E-3</v>
      </c>
      <c r="V38" s="35">
        <f>$M$28/'Fixed data'!$C$7</f>
        <v>-1.5555555555555555E-3</v>
      </c>
      <c r="W38" s="35">
        <f>$M$28/'Fixed data'!$C$7</f>
        <v>-1.5555555555555555E-3</v>
      </c>
      <c r="X38" s="35">
        <f>$M$28/'Fixed data'!$C$7</f>
        <v>-1.5555555555555555E-3</v>
      </c>
      <c r="Y38" s="35">
        <f>$M$28/'Fixed data'!$C$7</f>
        <v>-1.5555555555555555E-3</v>
      </c>
      <c r="Z38" s="35">
        <f>$M$28/'Fixed data'!$C$7</f>
        <v>-1.5555555555555555E-3</v>
      </c>
      <c r="AA38" s="35">
        <f>$M$28/'Fixed data'!$C$7</f>
        <v>-1.5555555555555555E-3</v>
      </c>
      <c r="AB38" s="35">
        <f>$M$28/'Fixed data'!$C$7</f>
        <v>-1.5555555555555555E-3</v>
      </c>
      <c r="AC38" s="35">
        <f>$M$28/'Fixed data'!$C$7</f>
        <v>-1.5555555555555555E-3</v>
      </c>
      <c r="AD38" s="35">
        <f>$M$28/'Fixed data'!$C$7</f>
        <v>-1.5555555555555555E-3</v>
      </c>
      <c r="AE38" s="35">
        <f>$M$28/'Fixed data'!$C$7</f>
        <v>-1.5555555555555555E-3</v>
      </c>
      <c r="AF38" s="35">
        <f>$M$28/'Fixed data'!$C$7</f>
        <v>-1.5555555555555555E-3</v>
      </c>
      <c r="AG38" s="35">
        <f>$M$28/'Fixed data'!$C$7</f>
        <v>-1.5555555555555555E-3</v>
      </c>
      <c r="AH38" s="35">
        <f>$M$28/'Fixed data'!$C$7</f>
        <v>-1.5555555555555555E-3</v>
      </c>
      <c r="AI38" s="35">
        <f>$M$28/'Fixed data'!$C$7</f>
        <v>-1.5555555555555555E-3</v>
      </c>
      <c r="AJ38" s="35">
        <f>$M$28/'Fixed data'!$C$7</f>
        <v>-1.5555555555555555E-3</v>
      </c>
      <c r="AK38" s="35">
        <f>$M$28/'Fixed data'!$C$7</f>
        <v>-1.5555555555555555E-3</v>
      </c>
      <c r="AL38" s="35">
        <f>$M$28/'Fixed data'!$C$7</f>
        <v>-1.5555555555555555E-3</v>
      </c>
      <c r="AM38" s="35">
        <f>$M$28/'Fixed data'!$C$7</f>
        <v>-1.5555555555555555E-3</v>
      </c>
      <c r="AN38" s="35">
        <f>$M$28/'Fixed data'!$C$7</f>
        <v>-1.5555555555555555E-3</v>
      </c>
      <c r="AO38" s="35">
        <f>$M$28/'Fixed data'!$C$7</f>
        <v>-1.5555555555555555E-3</v>
      </c>
      <c r="AP38" s="35">
        <f>$M$28/'Fixed data'!$C$7</f>
        <v>-1.5555555555555555E-3</v>
      </c>
      <c r="AQ38" s="35">
        <f>$M$28/'Fixed data'!$C$7</f>
        <v>-1.5555555555555555E-3</v>
      </c>
      <c r="AR38" s="35">
        <f>$M$28/'Fixed data'!$C$7</f>
        <v>-1.5555555555555555E-3</v>
      </c>
      <c r="AS38" s="35">
        <f>$M$28/'Fixed data'!$C$7</f>
        <v>-1.5555555555555555E-3</v>
      </c>
      <c r="AT38" s="35">
        <f>$M$28/'Fixed data'!$C$7</f>
        <v>-1.5555555555555555E-3</v>
      </c>
      <c r="AU38" s="35">
        <f>$M$28/'Fixed data'!$C$7</f>
        <v>-1.5555555555555555E-3</v>
      </c>
      <c r="AV38" s="35">
        <f>$M$28/'Fixed data'!$C$7</f>
        <v>-1.5555555555555555E-3</v>
      </c>
      <c r="AW38" s="35">
        <f>$M$28/'Fixed data'!$C$7</f>
        <v>-1.5555555555555555E-3</v>
      </c>
      <c r="AX38" s="35">
        <f>$M$28/'Fixed data'!$C$7</f>
        <v>-1.5555555555555555E-3</v>
      </c>
      <c r="AY38" s="35">
        <f>$M$28/'Fixed data'!$C$7</f>
        <v>-1.5555555555555555E-3</v>
      </c>
      <c r="AZ38" s="35">
        <f>$M$28/'Fixed data'!$C$7</f>
        <v>-1.5555555555555555E-3</v>
      </c>
      <c r="BA38" s="35">
        <f>$M$28/'Fixed data'!$C$7</f>
        <v>-1.5555555555555555E-3</v>
      </c>
      <c r="BB38" s="35">
        <f>$M$28/'Fixed data'!$C$7</f>
        <v>-1.5555555555555555E-3</v>
      </c>
      <c r="BC38" s="35">
        <f>$M$28/'Fixed data'!$C$7</f>
        <v>-1.5555555555555555E-3</v>
      </c>
      <c r="BD38" s="35">
        <f>$M$28/'Fixed data'!$C$7</f>
        <v>-1.5555555555555555E-3</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-1.5555555555555555E-3</v>
      </c>
      <c r="P39" s="35">
        <f>$N$28/'Fixed data'!$C$7</f>
        <v>-1.5555555555555555E-3</v>
      </c>
      <c r="Q39" s="35">
        <f>$N$28/'Fixed data'!$C$7</f>
        <v>-1.5555555555555555E-3</v>
      </c>
      <c r="R39" s="35">
        <f>$N$28/'Fixed data'!$C$7</f>
        <v>-1.5555555555555555E-3</v>
      </c>
      <c r="S39" s="35">
        <f>$N$28/'Fixed data'!$C$7</f>
        <v>-1.5555555555555555E-3</v>
      </c>
      <c r="T39" s="35">
        <f>$N$28/'Fixed data'!$C$7</f>
        <v>-1.5555555555555555E-3</v>
      </c>
      <c r="U39" s="35">
        <f>$N$28/'Fixed data'!$C$7</f>
        <v>-1.5555555555555555E-3</v>
      </c>
      <c r="V39" s="35">
        <f>$N$28/'Fixed data'!$C$7</f>
        <v>-1.5555555555555555E-3</v>
      </c>
      <c r="W39" s="35">
        <f>$N$28/'Fixed data'!$C$7</f>
        <v>-1.5555555555555555E-3</v>
      </c>
      <c r="X39" s="35">
        <f>$N$28/'Fixed data'!$C$7</f>
        <v>-1.5555555555555555E-3</v>
      </c>
      <c r="Y39" s="35">
        <f>$N$28/'Fixed data'!$C$7</f>
        <v>-1.5555555555555555E-3</v>
      </c>
      <c r="Z39" s="35">
        <f>$N$28/'Fixed data'!$C$7</f>
        <v>-1.5555555555555555E-3</v>
      </c>
      <c r="AA39" s="35">
        <f>$N$28/'Fixed data'!$C$7</f>
        <v>-1.5555555555555555E-3</v>
      </c>
      <c r="AB39" s="35">
        <f>$N$28/'Fixed data'!$C$7</f>
        <v>-1.5555555555555555E-3</v>
      </c>
      <c r="AC39" s="35">
        <f>$N$28/'Fixed data'!$C$7</f>
        <v>-1.5555555555555555E-3</v>
      </c>
      <c r="AD39" s="35">
        <f>$N$28/'Fixed data'!$C$7</f>
        <v>-1.5555555555555555E-3</v>
      </c>
      <c r="AE39" s="35">
        <f>$N$28/'Fixed data'!$C$7</f>
        <v>-1.5555555555555555E-3</v>
      </c>
      <c r="AF39" s="35">
        <f>$N$28/'Fixed data'!$C$7</f>
        <v>-1.5555555555555555E-3</v>
      </c>
      <c r="AG39" s="35">
        <f>$N$28/'Fixed data'!$C$7</f>
        <v>-1.5555555555555555E-3</v>
      </c>
      <c r="AH39" s="35">
        <f>$N$28/'Fixed data'!$C$7</f>
        <v>-1.5555555555555555E-3</v>
      </c>
      <c r="AI39" s="35">
        <f>$N$28/'Fixed data'!$C$7</f>
        <v>-1.5555555555555555E-3</v>
      </c>
      <c r="AJ39" s="35">
        <f>$N$28/'Fixed data'!$C$7</f>
        <v>-1.5555555555555555E-3</v>
      </c>
      <c r="AK39" s="35">
        <f>$N$28/'Fixed data'!$C$7</f>
        <v>-1.5555555555555555E-3</v>
      </c>
      <c r="AL39" s="35">
        <f>$N$28/'Fixed data'!$C$7</f>
        <v>-1.5555555555555555E-3</v>
      </c>
      <c r="AM39" s="35">
        <f>$N$28/'Fixed data'!$C$7</f>
        <v>-1.5555555555555555E-3</v>
      </c>
      <c r="AN39" s="35">
        <f>$N$28/'Fixed data'!$C$7</f>
        <v>-1.5555555555555555E-3</v>
      </c>
      <c r="AO39" s="35">
        <f>$N$28/'Fixed data'!$C$7</f>
        <v>-1.5555555555555555E-3</v>
      </c>
      <c r="AP39" s="35">
        <f>$N$28/'Fixed data'!$C$7</f>
        <v>-1.5555555555555555E-3</v>
      </c>
      <c r="AQ39" s="35">
        <f>$N$28/'Fixed data'!$C$7</f>
        <v>-1.5555555555555555E-3</v>
      </c>
      <c r="AR39" s="35">
        <f>$N$28/'Fixed data'!$C$7</f>
        <v>-1.5555555555555555E-3</v>
      </c>
      <c r="AS39" s="35">
        <f>$N$28/'Fixed data'!$C$7</f>
        <v>-1.5555555555555555E-3</v>
      </c>
      <c r="AT39" s="35">
        <f>$N$28/'Fixed data'!$C$7</f>
        <v>-1.5555555555555555E-3</v>
      </c>
      <c r="AU39" s="35">
        <f>$N$28/'Fixed data'!$C$7</f>
        <v>-1.5555555555555555E-3</v>
      </c>
      <c r="AV39" s="35">
        <f>$N$28/'Fixed data'!$C$7</f>
        <v>-1.5555555555555555E-3</v>
      </c>
      <c r="AW39" s="35">
        <f>$N$28/'Fixed data'!$C$7</f>
        <v>-1.5555555555555555E-3</v>
      </c>
      <c r="AX39" s="35">
        <f>$N$28/'Fixed data'!$C$7</f>
        <v>-1.5555555555555555E-3</v>
      </c>
      <c r="AY39" s="35">
        <f>$N$28/'Fixed data'!$C$7</f>
        <v>-1.5555555555555555E-3</v>
      </c>
      <c r="AZ39" s="35">
        <f>$N$28/'Fixed data'!$C$7</f>
        <v>-1.5555555555555555E-3</v>
      </c>
      <c r="BA39" s="35">
        <f>$N$28/'Fixed data'!$C$7</f>
        <v>-1.5555555555555555E-3</v>
      </c>
      <c r="BB39" s="35">
        <f>$N$28/'Fixed data'!$C$7</f>
        <v>-1.5555555555555555E-3</v>
      </c>
      <c r="BC39" s="35">
        <f>$N$28/'Fixed data'!$C$7</f>
        <v>-1.5555555555555555E-3</v>
      </c>
      <c r="BD39" s="35">
        <f>$N$28/'Fixed data'!$C$7</f>
        <v>-1.5555555555555555E-3</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-1.5555555555555555E-3</v>
      </c>
      <c r="Q40" s="35">
        <f>$O$28/'Fixed data'!$C$7</f>
        <v>-1.5555555555555555E-3</v>
      </c>
      <c r="R40" s="35">
        <f>$O$28/'Fixed data'!$C$7</f>
        <v>-1.5555555555555555E-3</v>
      </c>
      <c r="S40" s="35">
        <f>$O$28/'Fixed data'!$C$7</f>
        <v>-1.5555555555555555E-3</v>
      </c>
      <c r="T40" s="35">
        <f>$O$28/'Fixed data'!$C$7</f>
        <v>-1.5555555555555555E-3</v>
      </c>
      <c r="U40" s="35">
        <f>$O$28/'Fixed data'!$C$7</f>
        <v>-1.5555555555555555E-3</v>
      </c>
      <c r="V40" s="35">
        <f>$O$28/'Fixed data'!$C$7</f>
        <v>-1.5555555555555555E-3</v>
      </c>
      <c r="W40" s="35">
        <f>$O$28/'Fixed data'!$C$7</f>
        <v>-1.5555555555555555E-3</v>
      </c>
      <c r="X40" s="35">
        <f>$O$28/'Fixed data'!$C$7</f>
        <v>-1.5555555555555555E-3</v>
      </c>
      <c r="Y40" s="35">
        <f>$O$28/'Fixed data'!$C$7</f>
        <v>-1.5555555555555555E-3</v>
      </c>
      <c r="Z40" s="35">
        <f>$O$28/'Fixed data'!$C$7</f>
        <v>-1.5555555555555555E-3</v>
      </c>
      <c r="AA40" s="35">
        <f>$O$28/'Fixed data'!$C$7</f>
        <v>-1.5555555555555555E-3</v>
      </c>
      <c r="AB40" s="35">
        <f>$O$28/'Fixed data'!$C$7</f>
        <v>-1.5555555555555555E-3</v>
      </c>
      <c r="AC40" s="35">
        <f>$O$28/'Fixed data'!$C$7</f>
        <v>-1.5555555555555555E-3</v>
      </c>
      <c r="AD40" s="35">
        <f>$O$28/'Fixed data'!$C$7</f>
        <v>-1.5555555555555555E-3</v>
      </c>
      <c r="AE40" s="35">
        <f>$O$28/'Fixed data'!$C$7</f>
        <v>-1.5555555555555555E-3</v>
      </c>
      <c r="AF40" s="35">
        <f>$O$28/'Fixed data'!$C$7</f>
        <v>-1.5555555555555555E-3</v>
      </c>
      <c r="AG40" s="35">
        <f>$O$28/'Fixed data'!$C$7</f>
        <v>-1.5555555555555555E-3</v>
      </c>
      <c r="AH40" s="35">
        <f>$O$28/'Fixed data'!$C$7</f>
        <v>-1.5555555555555555E-3</v>
      </c>
      <c r="AI40" s="35">
        <f>$O$28/'Fixed data'!$C$7</f>
        <v>-1.5555555555555555E-3</v>
      </c>
      <c r="AJ40" s="35">
        <f>$O$28/'Fixed data'!$C$7</f>
        <v>-1.5555555555555555E-3</v>
      </c>
      <c r="AK40" s="35">
        <f>$O$28/'Fixed data'!$C$7</f>
        <v>-1.5555555555555555E-3</v>
      </c>
      <c r="AL40" s="35">
        <f>$O$28/'Fixed data'!$C$7</f>
        <v>-1.5555555555555555E-3</v>
      </c>
      <c r="AM40" s="35">
        <f>$O$28/'Fixed data'!$C$7</f>
        <v>-1.5555555555555555E-3</v>
      </c>
      <c r="AN40" s="35">
        <f>$O$28/'Fixed data'!$C$7</f>
        <v>-1.5555555555555555E-3</v>
      </c>
      <c r="AO40" s="35">
        <f>$O$28/'Fixed data'!$C$7</f>
        <v>-1.5555555555555555E-3</v>
      </c>
      <c r="AP40" s="35">
        <f>$O$28/'Fixed data'!$C$7</f>
        <v>-1.5555555555555555E-3</v>
      </c>
      <c r="AQ40" s="35">
        <f>$O$28/'Fixed data'!$C$7</f>
        <v>-1.5555555555555555E-3</v>
      </c>
      <c r="AR40" s="35">
        <f>$O$28/'Fixed data'!$C$7</f>
        <v>-1.5555555555555555E-3</v>
      </c>
      <c r="AS40" s="35">
        <f>$O$28/'Fixed data'!$C$7</f>
        <v>-1.5555555555555555E-3</v>
      </c>
      <c r="AT40" s="35">
        <f>$O$28/'Fixed data'!$C$7</f>
        <v>-1.5555555555555555E-3</v>
      </c>
      <c r="AU40" s="35">
        <f>$O$28/'Fixed data'!$C$7</f>
        <v>-1.5555555555555555E-3</v>
      </c>
      <c r="AV40" s="35">
        <f>$O$28/'Fixed data'!$C$7</f>
        <v>-1.5555555555555555E-3</v>
      </c>
      <c r="AW40" s="35">
        <f>$O$28/'Fixed data'!$C$7</f>
        <v>-1.5555555555555555E-3</v>
      </c>
      <c r="AX40" s="35">
        <f>$O$28/'Fixed data'!$C$7</f>
        <v>-1.5555555555555555E-3</v>
      </c>
      <c r="AY40" s="35">
        <f>$O$28/'Fixed data'!$C$7</f>
        <v>-1.5555555555555555E-3</v>
      </c>
      <c r="AZ40" s="35">
        <f>$O$28/'Fixed data'!$C$7</f>
        <v>-1.5555555555555555E-3</v>
      </c>
      <c r="BA40" s="35">
        <f>$O$28/'Fixed data'!$C$7</f>
        <v>-1.5555555555555555E-3</v>
      </c>
      <c r="BB40" s="35">
        <f>$O$28/'Fixed data'!$C$7</f>
        <v>-1.5555555555555555E-3</v>
      </c>
      <c r="BC40" s="35">
        <f>$O$28/'Fixed data'!$C$7</f>
        <v>-1.5555555555555555E-3</v>
      </c>
      <c r="BD40" s="35">
        <f>$O$28/'Fixed data'!$C$7</f>
        <v>-1.5555555555555555E-3</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-1.5555555555555555E-3</v>
      </c>
      <c r="R41" s="35">
        <f>$P$28/'Fixed data'!$C$7</f>
        <v>-1.5555555555555555E-3</v>
      </c>
      <c r="S41" s="35">
        <f>$P$28/'Fixed data'!$C$7</f>
        <v>-1.5555555555555555E-3</v>
      </c>
      <c r="T41" s="35">
        <f>$P$28/'Fixed data'!$C$7</f>
        <v>-1.5555555555555555E-3</v>
      </c>
      <c r="U41" s="35">
        <f>$P$28/'Fixed data'!$C$7</f>
        <v>-1.5555555555555555E-3</v>
      </c>
      <c r="V41" s="35">
        <f>$P$28/'Fixed data'!$C$7</f>
        <v>-1.5555555555555555E-3</v>
      </c>
      <c r="W41" s="35">
        <f>$P$28/'Fixed data'!$C$7</f>
        <v>-1.5555555555555555E-3</v>
      </c>
      <c r="X41" s="35">
        <f>$P$28/'Fixed data'!$C$7</f>
        <v>-1.5555555555555555E-3</v>
      </c>
      <c r="Y41" s="35">
        <f>$P$28/'Fixed data'!$C$7</f>
        <v>-1.5555555555555555E-3</v>
      </c>
      <c r="Z41" s="35">
        <f>$P$28/'Fixed data'!$C$7</f>
        <v>-1.5555555555555555E-3</v>
      </c>
      <c r="AA41" s="35">
        <f>$P$28/'Fixed data'!$C$7</f>
        <v>-1.5555555555555555E-3</v>
      </c>
      <c r="AB41" s="35">
        <f>$P$28/'Fixed data'!$C$7</f>
        <v>-1.5555555555555555E-3</v>
      </c>
      <c r="AC41" s="35">
        <f>$P$28/'Fixed data'!$C$7</f>
        <v>-1.5555555555555555E-3</v>
      </c>
      <c r="AD41" s="35">
        <f>$P$28/'Fixed data'!$C$7</f>
        <v>-1.5555555555555555E-3</v>
      </c>
      <c r="AE41" s="35">
        <f>$P$28/'Fixed data'!$C$7</f>
        <v>-1.5555555555555555E-3</v>
      </c>
      <c r="AF41" s="35">
        <f>$P$28/'Fixed data'!$C$7</f>
        <v>-1.5555555555555555E-3</v>
      </c>
      <c r="AG41" s="35">
        <f>$P$28/'Fixed data'!$C$7</f>
        <v>-1.5555555555555555E-3</v>
      </c>
      <c r="AH41" s="35">
        <f>$P$28/'Fixed data'!$C$7</f>
        <v>-1.5555555555555555E-3</v>
      </c>
      <c r="AI41" s="35">
        <f>$P$28/'Fixed data'!$C$7</f>
        <v>-1.5555555555555555E-3</v>
      </c>
      <c r="AJ41" s="35">
        <f>$P$28/'Fixed data'!$C$7</f>
        <v>-1.5555555555555555E-3</v>
      </c>
      <c r="AK41" s="35">
        <f>$P$28/'Fixed data'!$C$7</f>
        <v>-1.5555555555555555E-3</v>
      </c>
      <c r="AL41" s="35">
        <f>$P$28/'Fixed data'!$C$7</f>
        <v>-1.5555555555555555E-3</v>
      </c>
      <c r="AM41" s="35">
        <f>$P$28/'Fixed data'!$C$7</f>
        <v>-1.5555555555555555E-3</v>
      </c>
      <c r="AN41" s="35">
        <f>$P$28/'Fixed data'!$C$7</f>
        <v>-1.5555555555555555E-3</v>
      </c>
      <c r="AO41" s="35">
        <f>$P$28/'Fixed data'!$C$7</f>
        <v>-1.5555555555555555E-3</v>
      </c>
      <c r="AP41" s="35">
        <f>$P$28/'Fixed data'!$C$7</f>
        <v>-1.5555555555555555E-3</v>
      </c>
      <c r="AQ41" s="35">
        <f>$P$28/'Fixed data'!$C$7</f>
        <v>-1.5555555555555555E-3</v>
      </c>
      <c r="AR41" s="35">
        <f>$P$28/'Fixed data'!$C$7</f>
        <v>-1.5555555555555555E-3</v>
      </c>
      <c r="AS41" s="35">
        <f>$P$28/'Fixed data'!$C$7</f>
        <v>-1.5555555555555555E-3</v>
      </c>
      <c r="AT41" s="35">
        <f>$P$28/'Fixed data'!$C$7</f>
        <v>-1.5555555555555555E-3</v>
      </c>
      <c r="AU41" s="35">
        <f>$P$28/'Fixed data'!$C$7</f>
        <v>-1.5555555555555555E-3</v>
      </c>
      <c r="AV41" s="35">
        <f>$P$28/'Fixed data'!$C$7</f>
        <v>-1.5555555555555555E-3</v>
      </c>
      <c r="AW41" s="35">
        <f>$P$28/'Fixed data'!$C$7</f>
        <v>-1.5555555555555555E-3</v>
      </c>
      <c r="AX41" s="35">
        <f>$P$28/'Fixed data'!$C$7</f>
        <v>-1.5555555555555555E-3</v>
      </c>
      <c r="AY41" s="35">
        <f>$P$28/'Fixed data'!$C$7</f>
        <v>-1.5555555555555555E-3</v>
      </c>
      <c r="AZ41" s="35">
        <f>$P$28/'Fixed data'!$C$7</f>
        <v>-1.5555555555555555E-3</v>
      </c>
      <c r="BA41" s="35">
        <f>$P$28/'Fixed data'!$C$7</f>
        <v>-1.5555555555555555E-3</v>
      </c>
      <c r="BB41" s="35">
        <f>$P$28/'Fixed data'!$C$7</f>
        <v>-1.5555555555555555E-3</v>
      </c>
      <c r="BC41" s="35">
        <f>$P$28/'Fixed data'!$C$7</f>
        <v>-1.5555555555555555E-3</v>
      </c>
      <c r="BD41" s="35">
        <f>$P$28/'Fixed data'!$C$7</f>
        <v>-1.5555555555555555E-3</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-0.59266666666666667</v>
      </c>
      <c r="S42" s="35">
        <f>$Q$28/'Fixed data'!$C$7</f>
        <v>-0.59266666666666667</v>
      </c>
      <c r="T42" s="35">
        <f>$Q$28/'Fixed data'!$C$7</f>
        <v>-0.59266666666666667</v>
      </c>
      <c r="U42" s="35">
        <f>$Q$28/'Fixed data'!$C$7</f>
        <v>-0.59266666666666667</v>
      </c>
      <c r="V42" s="35">
        <f>$Q$28/'Fixed data'!$C$7</f>
        <v>-0.59266666666666667</v>
      </c>
      <c r="W42" s="35">
        <f>$Q$28/'Fixed data'!$C$7</f>
        <v>-0.59266666666666667</v>
      </c>
      <c r="X42" s="35">
        <f>$Q$28/'Fixed data'!$C$7</f>
        <v>-0.59266666666666667</v>
      </c>
      <c r="Y42" s="35">
        <f>$Q$28/'Fixed data'!$C$7</f>
        <v>-0.59266666666666667</v>
      </c>
      <c r="Z42" s="35">
        <f>$Q$28/'Fixed data'!$C$7</f>
        <v>-0.59266666666666667</v>
      </c>
      <c r="AA42" s="35">
        <f>$Q$28/'Fixed data'!$C$7</f>
        <v>-0.59266666666666667</v>
      </c>
      <c r="AB42" s="35">
        <f>$Q$28/'Fixed data'!$C$7</f>
        <v>-0.59266666666666667</v>
      </c>
      <c r="AC42" s="35">
        <f>$Q$28/'Fixed data'!$C$7</f>
        <v>-0.59266666666666667</v>
      </c>
      <c r="AD42" s="35">
        <f>$Q$28/'Fixed data'!$C$7</f>
        <v>-0.59266666666666667</v>
      </c>
      <c r="AE42" s="35">
        <f>$Q$28/'Fixed data'!$C$7</f>
        <v>-0.59266666666666667</v>
      </c>
      <c r="AF42" s="35">
        <f>$Q$28/'Fixed data'!$C$7</f>
        <v>-0.59266666666666667</v>
      </c>
      <c r="AG42" s="35">
        <f>$Q$28/'Fixed data'!$C$7</f>
        <v>-0.59266666666666667</v>
      </c>
      <c r="AH42" s="35">
        <f>$Q$28/'Fixed data'!$C$7</f>
        <v>-0.59266666666666667</v>
      </c>
      <c r="AI42" s="35">
        <f>$Q$28/'Fixed data'!$C$7</f>
        <v>-0.59266666666666667</v>
      </c>
      <c r="AJ42" s="35">
        <f>$Q$28/'Fixed data'!$C$7</f>
        <v>-0.59266666666666667</v>
      </c>
      <c r="AK42" s="35">
        <f>$Q$28/'Fixed data'!$C$7</f>
        <v>-0.59266666666666667</v>
      </c>
      <c r="AL42" s="35">
        <f>$Q$28/'Fixed data'!$C$7</f>
        <v>-0.59266666666666667</v>
      </c>
      <c r="AM42" s="35">
        <f>$Q$28/'Fixed data'!$C$7</f>
        <v>-0.59266666666666667</v>
      </c>
      <c r="AN42" s="35">
        <f>$Q$28/'Fixed data'!$C$7</f>
        <v>-0.59266666666666667</v>
      </c>
      <c r="AO42" s="35">
        <f>$Q$28/'Fixed data'!$C$7</f>
        <v>-0.59266666666666667</v>
      </c>
      <c r="AP42" s="35">
        <f>$Q$28/'Fixed data'!$C$7</f>
        <v>-0.59266666666666667</v>
      </c>
      <c r="AQ42" s="35">
        <f>$Q$28/'Fixed data'!$C$7</f>
        <v>-0.59266666666666667</v>
      </c>
      <c r="AR42" s="35">
        <f>$Q$28/'Fixed data'!$C$7</f>
        <v>-0.59266666666666667</v>
      </c>
      <c r="AS42" s="35">
        <f>$Q$28/'Fixed data'!$C$7</f>
        <v>-0.59266666666666667</v>
      </c>
      <c r="AT42" s="35">
        <f>$Q$28/'Fixed data'!$C$7</f>
        <v>-0.59266666666666667</v>
      </c>
      <c r="AU42" s="35">
        <f>$Q$28/'Fixed data'!$C$7</f>
        <v>-0.59266666666666667</v>
      </c>
      <c r="AV42" s="35">
        <f>$Q$28/'Fixed data'!$C$7</f>
        <v>-0.59266666666666667</v>
      </c>
      <c r="AW42" s="35">
        <f>$Q$28/'Fixed data'!$C$7</f>
        <v>-0.59266666666666667</v>
      </c>
      <c r="AX42" s="35">
        <f>$Q$28/'Fixed data'!$C$7</f>
        <v>-0.59266666666666667</v>
      </c>
      <c r="AY42" s="35">
        <f>$Q$28/'Fixed data'!$C$7</f>
        <v>-0.59266666666666667</v>
      </c>
      <c r="AZ42" s="35">
        <f>$Q$28/'Fixed data'!$C$7</f>
        <v>-0.59266666666666667</v>
      </c>
      <c r="BA42" s="35">
        <f>$Q$28/'Fixed data'!$C$7</f>
        <v>-0.59266666666666667</v>
      </c>
      <c r="BB42" s="35">
        <f>$Q$28/'Fixed data'!$C$7</f>
        <v>-0.59266666666666667</v>
      </c>
      <c r="BC42" s="35">
        <f>$Q$28/'Fixed data'!$C$7</f>
        <v>-0.59266666666666667</v>
      </c>
      <c r="BD42" s="35">
        <f>$Q$28/'Fixed data'!$C$7</f>
        <v>-0.59266666666666667</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-1.5555555555555555E-3</v>
      </c>
      <c r="T43" s="35">
        <f>$R$28/'Fixed data'!$C$7</f>
        <v>-1.5555555555555555E-3</v>
      </c>
      <c r="U43" s="35">
        <f>$R$28/'Fixed data'!$C$7</f>
        <v>-1.5555555555555555E-3</v>
      </c>
      <c r="V43" s="35">
        <f>$R$28/'Fixed data'!$C$7</f>
        <v>-1.5555555555555555E-3</v>
      </c>
      <c r="W43" s="35">
        <f>$R$28/'Fixed data'!$C$7</f>
        <v>-1.5555555555555555E-3</v>
      </c>
      <c r="X43" s="35">
        <f>$R$28/'Fixed data'!$C$7</f>
        <v>-1.5555555555555555E-3</v>
      </c>
      <c r="Y43" s="35">
        <f>$R$28/'Fixed data'!$C$7</f>
        <v>-1.5555555555555555E-3</v>
      </c>
      <c r="Z43" s="35">
        <f>$R$28/'Fixed data'!$C$7</f>
        <v>-1.5555555555555555E-3</v>
      </c>
      <c r="AA43" s="35">
        <f>$R$28/'Fixed data'!$C$7</f>
        <v>-1.5555555555555555E-3</v>
      </c>
      <c r="AB43" s="35">
        <f>$R$28/'Fixed data'!$C$7</f>
        <v>-1.5555555555555555E-3</v>
      </c>
      <c r="AC43" s="35">
        <f>$R$28/'Fixed data'!$C$7</f>
        <v>-1.5555555555555555E-3</v>
      </c>
      <c r="AD43" s="35">
        <f>$R$28/'Fixed data'!$C$7</f>
        <v>-1.5555555555555555E-3</v>
      </c>
      <c r="AE43" s="35">
        <f>$R$28/'Fixed data'!$C$7</f>
        <v>-1.5555555555555555E-3</v>
      </c>
      <c r="AF43" s="35">
        <f>$R$28/'Fixed data'!$C$7</f>
        <v>-1.5555555555555555E-3</v>
      </c>
      <c r="AG43" s="35">
        <f>$R$28/'Fixed data'!$C$7</f>
        <v>-1.5555555555555555E-3</v>
      </c>
      <c r="AH43" s="35">
        <f>$R$28/'Fixed data'!$C$7</f>
        <v>-1.5555555555555555E-3</v>
      </c>
      <c r="AI43" s="35">
        <f>$R$28/'Fixed data'!$C$7</f>
        <v>-1.5555555555555555E-3</v>
      </c>
      <c r="AJ43" s="35">
        <f>$R$28/'Fixed data'!$C$7</f>
        <v>-1.5555555555555555E-3</v>
      </c>
      <c r="AK43" s="35">
        <f>$R$28/'Fixed data'!$C$7</f>
        <v>-1.5555555555555555E-3</v>
      </c>
      <c r="AL43" s="35">
        <f>$R$28/'Fixed data'!$C$7</f>
        <v>-1.5555555555555555E-3</v>
      </c>
      <c r="AM43" s="35">
        <f>$R$28/'Fixed data'!$C$7</f>
        <v>-1.5555555555555555E-3</v>
      </c>
      <c r="AN43" s="35">
        <f>$R$28/'Fixed data'!$C$7</f>
        <v>-1.5555555555555555E-3</v>
      </c>
      <c r="AO43" s="35">
        <f>$R$28/'Fixed data'!$C$7</f>
        <v>-1.5555555555555555E-3</v>
      </c>
      <c r="AP43" s="35">
        <f>$R$28/'Fixed data'!$C$7</f>
        <v>-1.5555555555555555E-3</v>
      </c>
      <c r="AQ43" s="35">
        <f>$R$28/'Fixed data'!$C$7</f>
        <v>-1.5555555555555555E-3</v>
      </c>
      <c r="AR43" s="35">
        <f>$R$28/'Fixed data'!$C$7</f>
        <v>-1.5555555555555555E-3</v>
      </c>
      <c r="AS43" s="35">
        <f>$R$28/'Fixed data'!$C$7</f>
        <v>-1.5555555555555555E-3</v>
      </c>
      <c r="AT43" s="35">
        <f>$R$28/'Fixed data'!$C$7</f>
        <v>-1.5555555555555555E-3</v>
      </c>
      <c r="AU43" s="35">
        <f>$R$28/'Fixed data'!$C$7</f>
        <v>-1.5555555555555555E-3</v>
      </c>
      <c r="AV43" s="35">
        <f>$R$28/'Fixed data'!$C$7</f>
        <v>-1.5555555555555555E-3</v>
      </c>
      <c r="AW43" s="35">
        <f>$R$28/'Fixed data'!$C$7</f>
        <v>-1.5555555555555555E-3</v>
      </c>
      <c r="AX43" s="35">
        <f>$R$28/'Fixed data'!$C$7</f>
        <v>-1.5555555555555555E-3</v>
      </c>
      <c r="AY43" s="35">
        <f>$R$28/'Fixed data'!$C$7</f>
        <v>-1.5555555555555555E-3</v>
      </c>
      <c r="AZ43" s="35">
        <f>$R$28/'Fixed data'!$C$7</f>
        <v>-1.5555555555555555E-3</v>
      </c>
      <c r="BA43" s="35">
        <f>$R$28/'Fixed data'!$C$7</f>
        <v>-1.5555555555555555E-3</v>
      </c>
      <c r="BB43" s="35">
        <f>$R$28/'Fixed data'!$C$7</f>
        <v>-1.5555555555555555E-3</v>
      </c>
      <c r="BC43" s="35">
        <f>$R$28/'Fixed data'!$C$7</f>
        <v>-1.5555555555555555E-3</v>
      </c>
      <c r="BD43" s="35">
        <f>$R$28/'Fixed data'!$C$7</f>
        <v>-1.5555555555555555E-3</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-1.5555555555555555E-3</v>
      </c>
      <c r="U44" s="35">
        <f>$S$28/'Fixed data'!$C$7</f>
        <v>-1.5555555555555555E-3</v>
      </c>
      <c r="V44" s="35">
        <f>$S$28/'Fixed data'!$C$7</f>
        <v>-1.5555555555555555E-3</v>
      </c>
      <c r="W44" s="35">
        <f>$S$28/'Fixed data'!$C$7</f>
        <v>-1.5555555555555555E-3</v>
      </c>
      <c r="X44" s="35">
        <f>$S$28/'Fixed data'!$C$7</f>
        <v>-1.5555555555555555E-3</v>
      </c>
      <c r="Y44" s="35">
        <f>$S$28/'Fixed data'!$C$7</f>
        <v>-1.5555555555555555E-3</v>
      </c>
      <c r="Z44" s="35">
        <f>$S$28/'Fixed data'!$C$7</f>
        <v>-1.5555555555555555E-3</v>
      </c>
      <c r="AA44" s="35">
        <f>$S$28/'Fixed data'!$C$7</f>
        <v>-1.5555555555555555E-3</v>
      </c>
      <c r="AB44" s="35">
        <f>$S$28/'Fixed data'!$C$7</f>
        <v>-1.5555555555555555E-3</v>
      </c>
      <c r="AC44" s="35">
        <f>$S$28/'Fixed data'!$C$7</f>
        <v>-1.5555555555555555E-3</v>
      </c>
      <c r="AD44" s="35">
        <f>$S$28/'Fixed data'!$C$7</f>
        <v>-1.5555555555555555E-3</v>
      </c>
      <c r="AE44" s="35">
        <f>$S$28/'Fixed data'!$C$7</f>
        <v>-1.5555555555555555E-3</v>
      </c>
      <c r="AF44" s="35">
        <f>$S$28/'Fixed data'!$C$7</f>
        <v>-1.5555555555555555E-3</v>
      </c>
      <c r="AG44" s="35">
        <f>$S$28/'Fixed data'!$C$7</f>
        <v>-1.5555555555555555E-3</v>
      </c>
      <c r="AH44" s="35">
        <f>$S$28/'Fixed data'!$C$7</f>
        <v>-1.5555555555555555E-3</v>
      </c>
      <c r="AI44" s="35">
        <f>$S$28/'Fixed data'!$C$7</f>
        <v>-1.5555555555555555E-3</v>
      </c>
      <c r="AJ44" s="35">
        <f>$S$28/'Fixed data'!$C$7</f>
        <v>-1.5555555555555555E-3</v>
      </c>
      <c r="AK44" s="35">
        <f>$S$28/'Fixed data'!$C$7</f>
        <v>-1.5555555555555555E-3</v>
      </c>
      <c r="AL44" s="35">
        <f>$S$28/'Fixed data'!$C$7</f>
        <v>-1.5555555555555555E-3</v>
      </c>
      <c r="AM44" s="35">
        <f>$S$28/'Fixed data'!$C$7</f>
        <v>-1.5555555555555555E-3</v>
      </c>
      <c r="AN44" s="35">
        <f>$S$28/'Fixed data'!$C$7</f>
        <v>-1.5555555555555555E-3</v>
      </c>
      <c r="AO44" s="35">
        <f>$S$28/'Fixed data'!$C$7</f>
        <v>-1.5555555555555555E-3</v>
      </c>
      <c r="AP44" s="35">
        <f>$S$28/'Fixed data'!$C$7</f>
        <v>-1.5555555555555555E-3</v>
      </c>
      <c r="AQ44" s="35">
        <f>$S$28/'Fixed data'!$C$7</f>
        <v>-1.5555555555555555E-3</v>
      </c>
      <c r="AR44" s="35">
        <f>$S$28/'Fixed data'!$C$7</f>
        <v>-1.5555555555555555E-3</v>
      </c>
      <c r="AS44" s="35">
        <f>$S$28/'Fixed data'!$C$7</f>
        <v>-1.5555555555555555E-3</v>
      </c>
      <c r="AT44" s="35">
        <f>$S$28/'Fixed data'!$C$7</f>
        <v>-1.5555555555555555E-3</v>
      </c>
      <c r="AU44" s="35">
        <f>$S$28/'Fixed data'!$C$7</f>
        <v>-1.5555555555555555E-3</v>
      </c>
      <c r="AV44" s="35">
        <f>$S$28/'Fixed data'!$C$7</f>
        <v>-1.5555555555555555E-3</v>
      </c>
      <c r="AW44" s="35">
        <f>$S$28/'Fixed data'!$C$7</f>
        <v>-1.5555555555555555E-3</v>
      </c>
      <c r="AX44" s="35">
        <f>$S$28/'Fixed data'!$C$7</f>
        <v>-1.5555555555555555E-3</v>
      </c>
      <c r="AY44" s="35">
        <f>$S$28/'Fixed data'!$C$7</f>
        <v>-1.5555555555555555E-3</v>
      </c>
      <c r="AZ44" s="35">
        <f>$S$28/'Fixed data'!$C$7</f>
        <v>-1.5555555555555555E-3</v>
      </c>
      <c r="BA44" s="35">
        <f>$S$28/'Fixed data'!$C$7</f>
        <v>-1.5555555555555555E-3</v>
      </c>
      <c r="BB44" s="35">
        <f>$S$28/'Fixed data'!$C$7</f>
        <v>-1.5555555555555555E-3</v>
      </c>
      <c r="BC44" s="35">
        <f>$S$28/'Fixed data'!$C$7</f>
        <v>-1.5555555555555555E-3</v>
      </c>
      <c r="BD44" s="35">
        <f>$S$28/'Fixed data'!$C$7</f>
        <v>-1.5555555555555555E-3</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-1.5555555555555555E-3</v>
      </c>
      <c r="V45" s="35">
        <f>$T$28/'Fixed data'!$C$7</f>
        <v>-1.5555555555555555E-3</v>
      </c>
      <c r="W45" s="35">
        <f>$T$28/'Fixed data'!$C$7</f>
        <v>-1.5555555555555555E-3</v>
      </c>
      <c r="X45" s="35">
        <f>$T$28/'Fixed data'!$C$7</f>
        <v>-1.5555555555555555E-3</v>
      </c>
      <c r="Y45" s="35">
        <f>$T$28/'Fixed data'!$C$7</f>
        <v>-1.5555555555555555E-3</v>
      </c>
      <c r="Z45" s="35">
        <f>$T$28/'Fixed data'!$C$7</f>
        <v>-1.5555555555555555E-3</v>
      </c>
      <c r="AA45" s="35">
        <f>$T$28/'Fixed data'!$C$7</f>
        <v>-1.5555555555555555E-3</v>
      </c>
      <c r="AB45" s="35">
        <f>$T$28/'Fixed data'!$C$7</f>
        <v>-1.5555555555555555E-3</v>
      </c>
      <c r="AC45" s="35">
        <f>$T$28/'Fixed data'!$C$7</f>
        <v>-1.5555555555555555E-3</v>
      </c>
      <c r="AD45" s="35">
        <f>$T$28/'Fixed data'!$C$7</f>
        <v>-1.5555555555555555E-3</v>
      </c>
      <c r="AE45" s="35">
        <f>$T$28/'Fixed data'!$C$7</f>
        <v>-1.5555555555555555E-3</v>
      </c>
      <c r="AF45" s="35">
        <f>$T$28/'Fixed data'!$C$7</f>
        <v>-1.5555555555555555E-3</v>
      </c>
      <c r="AG45" s="35">
        <f>$T$28/'Fixed data'!$C$7</f>
        <v>-1.5555555555555555E-3</v>
      </c>
      <c r="AH45" s="35">
        <f>$T$28/'Fixed data'!$C$7</f>
        <v>-1.5555555555555555E-3</v>
      </c>
      <c r="AI45" s="35">
        <f>$T$28/'Fixed data'!$C$7</f>
        <v>-1.5555555555555555E-3</v>
      </c>
      <c r="AJ45" s="35">
        <f>$T$28/'Fixed data'!$C$7</f>
        <v>-1.5555555555555555E-3</v>
      </c>
      <c r="AK45" s="35">
        <f>$T$28/'Fixed data'!$C$7</f>
        <v>-1.5555555555555555E-3</v>
      </c>
      <c r="AL45" s="35">
        <f>$T$28/'Fixed data'!$C$7</f>
        <v>-1.5555555555555555E-3</v>
      </c>
      <c r="AM45" s="35">
        <f>$T$28/'Fixed data'!$C$7</f>
        <v>-1.5555555555555555E-3</v>
      </c>
      <c r="AN45" s="35">
        <f>$T$28/'Fixed data'!$C$7</f>
        <v>-1.5555555555555555E-3</v>
      </c>
      <c r="AO45" s="35">
        <f>$T$28/'Fixed data'!$C$7</f>
        <v>-1.5555555555555555E-3</v>
      </c>
      <c r="AP45" s="35">
        <f>$T$28/'Fixed data'!$C$7</f>
        <v>-1.5555555555555555E-3</v>
      </c>
      <c r="AQ45" s="35">
        <f>$T$28/'Fixed data'!$C$7</f>
        <v>-1.5555555555555555E-3</v>
      </c>
      <c r="AR45" s="35">
        <f>$T$28/'Fixed data'!$C$7</f>
        <v>-1.5555555555555555E-3</v>
      </c>
      <c r="AS45" s="35">
        <f>$T$28/'Fixed data'!$C$7</f>
        <v>-1.5555555555555555E-3</v>
      </c>
      <c r="AT45" s="35">
        <f>$T$28/'Fixed data'!$C$7</f>
        <v>-1.5555555555555555E-3</v>
      </c>
      <c r="AU45" s="35">
        <f>$T$28/'Fixed data'!$C$7</f>
        <v>-1.5555555555555555E-3</v>
      </c>
      <c r="AV45" s="35">
        <f>$T$28/'Fixed data'!$C$7</f>
        <v>-1.5555555555555555E-3</v>
      </c>
      <c r="AW45" s="35">
        <f>$T$28/'Fixed data'!$C$7</f>
        <v>-1.5555555555555555E-3</v>
      </c>
      <c r="AX45" s="35">
        <f>$T$28/'Fixed data'!$C$7</f>
        <v>-1.5555555555555555E-3</v>
      </c>
      <c r="AY45" s="35">
        <f>$T$28/'Fixed data'!$C$7</f>
        <v>-1.5555555555555555E-3</v>
      </c>
      <c r="AZ45" s="35">
        <f>$T$28/'Fixed data'!$C$7</f>
        <v>-1.5555555555555555E-3</v>
      </c>
      <c r="BA45" s="35">
        <f>$T$28/'Fixed data'!$C$7</f>
        <v>-1.5555555555555555E-3</v>
      </c>
      <c r="BB45" s="35">
        <f>$T$28/'Fixed data'!$C$7</f>
        <v>-1.5555555555555555E-3</v>
      </c>
      <c r="BC45" s="35">
        <f>$T$28/'Fixed data'!$C$7</f>
        <v>-1.5555555555555555E-3</v>
      </c>
      <c r="BD45" s="35">
        <f>$T$28/'Fixed data'!$C$7</f>
        <v>-1.5555555555555555E-3</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-9.8792851111111097E-3</v>
      </c>
      <c r="G60" s="35">
        <f t="shared" si="5"/>
        <v>-1.3990451999999997E-2</v>
      </c>
      <c r="H60" s="35">
        <f t="shared" si="5"/>
        <v>-1.4757537355555553E-2</v>
      </c>
      <c r="I60" s="35">
        <f t="shared" si="5"/>
        <v>-1.6313092911111108E-2</v>
      </c>
      <c r="J60" s="35">
        <f t="shared" si="5"/>
        <v>-1.7868648466666665E-2</v>
      </c>
      <c r="K60" s="35">
        <f t="shared" si="5"/>
        <v>-1.9424204022222221E-2</v>
      </c>
      <c r="L60" s="35">
        <f t="shared" si="5"/>
        <v>-2.0979759577777778E-2</v>
      </c>
      <c r="M60" s="35">
        <f t="shared" si="5"/>
        <v>-2.2535315133333334E-2</v>
      </c>
      <c r="N60" s="35">
        <f t="shared" si="5"/>
        <v>-2.4090870688888891E-2</v>
      </c>
      <c r="O60" s="35">
        <f t="shared" si="5"/>
        <v>-2.5646426244444447E-2</v>
      </c>
      <c r="P60" s="35">
        <f t="shared" si="5"/>
        <v>-2.7201981800000004E-2</v>
      </c>
      <c r="Q60" s="35">
        <f t="shared" si="5"/>
        <v>-2.875753735555556E-2</v>
      </c>
      <c r="R60" s="35">
        <f t="shared" si="5"/>
        <v>-0.6214242040222222</v>
      </c>
      <c r="S60" s="35">
        <f t="shared" si="5"/>
        <v>-0.62297975957777774</v>
      </c>
      <c r="T60" s="35">
        <f t="shared" si="5"/>
        <v>-0.62453531513333327</v>
      </c>
      <c r="U60" s="35">
        <f t="shared" si="5"/>
        <v>-0.6260908706888888</v>
      </c>
      <c r="V60" s="35">
        <f t="shared" si="5"/>
        <v>-0.6260908706888888</v>
      </c>
      <c r="W60" s="35">
        <f t="shared" si="5"/>
        <v>-0.6260908706888888</v>
      </c>
      <c r="X60" s="35">
        <f t="shared" si="5"/>
        <v>-0.6260908706888888</v>
      </c>
      <c r="Y60" s="35">
        <f t="shared" si="5"/>
        <v>-0.6260908706888888</v>
      </c>
      <c r="Z60" s="35">
        <f t="shared" si="5"/>
        <v>-0.6260908706888888</v>
      </c>
      <c r="AA60" s="35">
        <f t="shared" si="5"/>
        <v>-0.6260908706888888</v>
      </c>
      <c r="AB60" s="35">
        <f t="shared" si="5"/>
        <v>-0.6260908706888888</v>
      </c>
      <c r="AC60" s="35">
        <f t="shared" si="5"/>
        <v>-0.6260908706888888</v>
      </c>
      <c r="AD60" s="35">
        <f t="shared" si="5"/>
        <v>-0.6260908706888888</v>
      </c>
      <c r="AE60" s="35">
        <f t="shared" si="5"/>
        <v>-0.6260908706888888</v>
      </c>
      <c r="AF60" s="35">
        <f t="shared" si="5"/>
        <v>-0.6260908706888888</v>
      </c>
      <c r="AG60" s="35">
        <f t="shared" si="5"/>
        <v>-0.6260908706888888</v>
      </c>
      <c r="AH60" s="35">
        <f t="shared" si="5"/>
        <v>-0.6260908706888888</v>
      </c>
      <c r="AI60" s="35">
        <f t="shared" si="5"/>
        <v>-0.6260908706888888</v>
      </c>
      <c r="AJ60" s="35">
        <f t="shared" si="5"/>
        <v>-0.6260908706888888</v>
      </c>
      <c r="AK60" s="35">
        <f t="shared" si="5"/>
        <v>-0.6260908706888888</v>
      </c>
      <c r="AL60" s="35">
        <f t="shared" si="5"/>
        <v>-0.6260908706888888</v>
      </c>
      <c r="AM60" s="35">
        <f t="shared" si="5"/>
        <v>-0.6260908706888888</v>
      </c>
      <c r="AN60" s="35">
        <f t="shared" si="5"/>
        <v>-0.6260908706888888</v>
      </c>
      <c r="AO60" s="35">
        <f t="shared" si="5"/>
        <v>-0.6260908706888888</v>
      </c>
      <c r="AP60" s="35">
        <f t="shared" si="5"/>
        <v>-0.6260908706888888</v>
      </c>
      <c r="AQ60" s="35">
        <f t="shared" si="5"/>
        <v>-0.6260908706888888</v>
      </c>
      <c r="AR60" s="35">
        <f t="shared" si="5"/>
        <v>-0.6260908706888888</v>
      </c>
      <c r="AS60" s="35">
        <f t="shared" si="5"/>
        <v>-0.6260908706888888</v>
      </c>
      <c r="AT60" s="35">
        <f t="shared" si="5"/>
        <v>-0.6260908706888888</v>
      </c>
      <c r="AU60" s="35">
        <f t="shared" si="5"/>
        <v>-0.6260908706888888</v>
      </c>
      <c r="AV60" s="35">
        <f t="shared" si="5"/>
        <v>-0.6260908706888888</v>
      </c>
      <c r="AW60" s="35">
        <f t="shared" si="5"/>
        <v>-0.6260908706888888</v>
      </c>
      <c r="AX60" s="35">
        <f t="shared" si="5"/>
        <v>-0.6260908706888888</v>
      </c>
      <c r="AY60" s="35">
        <f t="shared" si="5"/>
        <v>-0.61621158557777767</v>
      </c>
      <c r="AZ60" s="35">
        <f t="shared" si="5"/>
        <v>-0.61210041868888887</v>
      </c>
      <c r="BA60" s="35">
        <f t="shared" si="5"/>
        <v>-0.61133333333333328</v>
      </c>
      <c r="BB60" s="35">
        <f t="shared" si="5"/>
        <v>-0.60977777777777775</v>
      </c>
      <c r="BC60" s="35">
        <f t="shared" si="5"/>
        <v>-0.60822222222222211</v>
      </c>
      <c r="BD60" s="35">
        <f t="shared" si="5"/>
        <v>-0.60666666666666658</v>
      </c>
    </row>
    <row r="61" spans="1:56" ht="17.25" hidden="1" customHeight="1" outlineLevel="1" x14ac:dyDescent="0.35">
      <c r="A61" s="114"/>
      <c r="B61" s="9" t="s">
        <v>34</v>
      </c>
      <c r="C61" s="9" t="s">
        <v>59</v>
      </c>
      <c r="D61" s="9" t="s">
        <v>38</v>
      </c>
      <c r="E61" s="35">
        <v>0</v>
      </c>
      <c r="F61" s="35">
        <f>E62</f>
        <v>-0.44456782999999994</v>
      </c>
      <c r="G61" s="35">
        <f t="shared" ref="G61:BD61" si="6">F62</f>
        <v>-0.61969105488888876</v>
      </c>
      <c r="H61" s="35">
        <f t="shared" si="6"/>
        <v>-0.64021944388888874</v>
      </c>
      <c r="I61" s="35">
        <f t="shared" si="6"/>
        <v>-0.69546190653333317</v>
      </c>
      <c r="J61" s="35">
        <f t="shared" si="6"/>
        <v>-0.74914881362222208</v>
      </c>
      <c r="K61" s="35">
        <f t="shared" si="6"/>
        <v>-0.80128016515555545</v>
      </c>
      <c r="L61" s="35">
        <f t="shared" si="6"/>
        <v>-0.85185596113333317</v>
      </c>
      <c r="M61" s="35">
        <f t="shared" si="6"/>
        <v>-0.90087620155555537</v>
      </c>
      <c r="N61" s="35">
        <f t="shared" si="6"/>
        <v>-0.94834088642222203</v>
      </c>
      <c r="O61" s="35">
        <f t="shared" si="6"/>
        <v>-0.99425001573333316</v>
      </c>
      <c r="P61" s="35">
        <f t="shared" si="6"/>
        <v>-1.0386035894888888</v>
      </c>
      <c r="Q61" s="35">
        <f t="shared" si="6"/>
        <v>-1.0814016076888888</v>
      </c>
      <c r="R61" s="35">
        <f t="shared" si="6"/>
        <v>-27.722644070333331</v>
      </c>
      <c r="S61" s="35">
        <f t="shared" si="6"/>
        <v>-27.171219866311109</v>
      </c>
      <c r="T61" s="35">
        <f t="shared" si="6"/>
        <v>-26.618240106733332</v>
      </c>
      <c r="U61" s="35">
        <f t="shared" si="6"/>
        <v>-26.063704791599999</v>
      </c>
      <c r="V61" s="35">
        <f t="shared" si="6"/>
        <v>-25.437613920911112</v>
      </c>
      <c r="W61" s="35">
        <f t="shared" si="6"/>
        <v>-24.811523050222224</v>
      </c>
      <c r="X61" s="35">
        <f t="shared" si="6"/>
        <v>-24.185432179533336</v>
      </c>
      <c r="Y61" s="35">
        <f t="shared" si="6"/>
        <v>-23.559341308844449</v>
      </c>
      <c r="Z61" s="35">
        <f t="shared" si="6"/>
        <v>-22.933250438155561</v>
      </c>
      <c r="AA61" s="35">
        <f t="shared" si="6"/>
        <v>-22.307159567466673</v>
      </c>
      <c r="AB61" s="35">
        <f t="shared" si="6"/>
        <v>-21.681068696777785</v>
      </c>
      <c r="AC61" s="35">
        <f t="shared" si="6"/>
        <v>-21.054977826088898</v>
      </c>
      <c r="AD61" s="35">
        <f t="shared" si="6"/>
        <v>-20.42888695540001</v>
      </c>
      <c r="AE61" s="35">
        <f t="shared" si="6"/>
        <v>-19.802796084711122</v>
      </c>
      <c r="AF61" s="35">
        <f t="shared" si="6"/>
        <v>-19.176705214022235</v>
      </c>
      <c r="AG61" s="35">
        <f t="shared" si="6"/>
        <v>-18.550614343333347</v>
      </c>
      <c r="AH61" s="35">
        <f t="shared" si="6"/>
        <v>-17.924523472644459</v>
      </c>
      <c r="AI61" s="35">
        <f t="shared" si="6"/>
        <v>-17.298432601955572</v>
      </c>
      <c r="AJ61" s="35">
        <f t="shared" si="6"/>
        <v>-16.672341731266684</v>
      </c>
      <c r="AK61" s="35">
        <f t="shared" si="6"/>
        <v>-16.046250860577796</v>
      </c>
      <c r="AL61" s="35">
        <f t="shared" si="6"/>
        <v>-15.420159989888907</v>
      </c>
      <c r="AM61" s="35">
        <f t="shared" si="6"/>
        <v>-14.794069119200017</v>
      </c>
      <c r="AN61" s="35">
        <f t="shared" si="6"/>
        <v>-14.167978248511128</v>
      </c>
      <c r="AO61" s="35">
        <f t="shared" si="6"/>
        <v>-13.541887377822238</v>
      </c>
      <c r="AP61" s="35">
        <f t="shared" si="6"/>
        <v>-12.915796507133349</v>
      </c>
      <c r="AQ61" s="35">
        <f t="shared" si="6"/>
        <v>-12.289705636444459</v>
      </c>
      <c r="AR61" s="35">
        <f t="shared" si="6"/>
        <v>-11.66361476575557</v>
      </c>
      <c r="AS61" s="35">
        <f t="shared" si="6"/>
        <v>-11.037523895066681</v>
      </c>
      <c r="AT61" s="35">
        <f t="shared" si="6"/>
        <v>-10.411433024377791</v>
      </c>
      <c r="AU61" s="35">
        <f t="shared" si="6"/>
        <v>-9.7853421536889016</v>
      </c>
      <c r="AV61" s="35">
        <f t="shared" si="6"/>
        <v>-9.1592512830000121</v>
      </c>
      <c r="AW61" s="35">
        <f t="shared" si="6"/>
        <v>-8.5331604123111227</v>
      </c>
      <c r="AX61" s="35">
        <f t="shared" si="6"/>
        <v>-7.9070695416222341</v>
      </c>
      <c r="AY61" s="35">
        <f t="shared" si="6"/>
        <v>-7.2809786709333455</v>
      </c>
      <c r="AZ61" s="35">
        <f t="shared" si="6"/>
        <v>-6.6647670853555674</v>
      </c>
      <c r="BA61" s="35">
        <f t="shared" si="6"/>
        <v>-6.0526666666666786</v>
      </c>
      <c r="BB61" s="35">
        <f t="shared" si="6"/>
        <v>-5.4413333333333451</v>
      </c>
      <c r="BC61" s="35">
        <f t="shared" si="6"/>
        <v>-4.8315555555555676</v>
      </c>
      <c r="BD61" s="35">
        <f t="shared" si="6"/>
        <v>-4.2233333333333452</v>
      </c>
    </row>
    <row r="62" spans="1:56" ht="16.5" hidden="1" customHeight="1" outlineLevel="1" x14ac:dyDescent="0.3">
      <c r="A62" s="114"/>
      <c r="B62" s="9" t="s">
        <v>33</v>
      </c>
      <c r="C62" s="9" t="s">
        <v>66</v>
      </c>
      <c r="D62" s="9" t="s">
        <v>38</v>
      </c>
      <c r="E62" s="35">
        <f t="shared" ref="E62:BD62" si="7">E28-E60+E61</f>
        <v>-0.44456782999999994</v>
      </c>
      <c r="F62" s="35">
        <f t="shared" si="7"/>
        <v>-0.61969105488888876</v>
      </c>
      <c r="G62" s="35">
        <f t="shared" si="7"/>
        <v>-0.64021944388888874</v>
      </c>
      <c r="H62" s="35">
        <f t="shared" si="7"/>
        <v>-0.69546190653333317</v>
      </c>
      <c r="I62" s="35">
        <f t="shared" si="7"/>
        <v>-0.74914881362222208</v>
      </c>
      <c r="J62" s="35">
        <f t="shared" si="7"/>
        <v>-0.80128016515555545</v>
      </c>
      <c r="K62" s="35">
        <f t="shared" si="7"/>
        <v>-0.85185596113333317</v>
      </c>
      <c r="L62" s="35">
        <f t="shared" si="7"/>
        <v>-0.90087620155555537</v>
      </c>
      <c r="M62" s="35">
        <f t="shared" si="7"/>
        <v>-0.94834088642222203</v>
      </c>
      <c r="N62" s="35">
        <f t="shared" si="7"/>
        <v>-0.99425001573333316</v>
      </c>
      <c r="O62" s="35">
        <f t="shared" si="7"/>
        <v>-1.0386035894888888</v>
      </c>
      <c r="P62" s="35">
        <f t="shared" si="7"/>
        <v>-1.0814016076888888</v>
      </c>
      <c r="Q62" s="35">
        <f t="shared" si="7"/>
        <v>-27.722644070333331</v>
      </c>
      <c r="R62" s="35">
        <f t="shared" si="7"/>
        <v>-27.171219866311109</v>
      </c>
      <c r="S62" s="35">
        <f t="shared" si="7"/>
        <v>-26.618240106733332</v>
      </c>
      <c r="T62" s="35">
        <f t="shared" si="7"/>
        <v>-26.063704791599999</v>
      </c>
      <c r="U62" s="35">
        <f t="shared" si="7"/>
        <v>-25.437613920911112</v>
      </c>
      <c r="V62" s="35">
        <f t="shared" si="7"/>
        <v>-24.811523050222224</v>
      </c>
      <c r="W62" s="35">
        <f t="shared" si="7"/>
        <v>-24.185432179533336</v>
      </c>
      <c r="X62" s="35">
        <f t="shared" si="7"/>
        <v>-23.559341308844449</v>
      </c>
      <c r="Y62" s="35">
        <f t="shared" si="7"/>
        <v>-22.933250438155561</v>
      </c>
      <c r="Z62" s="35">
        <f t="shared" si="7"/>
        <v>-22.307159567466673</v>
      </c>
      <c r="AA62" s="35">
        <f t="shared" si="7"/>
        <v>-21.681068696777785</v>
      </c>
      <c r="AB62" s="35">
        <f t="shared" si="7"/>
        <v>-21.054977826088898</v>
      </c>
      <c r="AC62" s="35">
        <f t="shared" si="7"/>
        <v>-20.42888695540001</v>
      </c>
      <c r="AD62" s="35">
        <f t="shared" si="7"/>
        <v>-19.802796084711122</v>
      </c>
      <c r="AE62" s="35">
        <f t="shared" si="7"/>
        <v>-19.176705214022235</v>
      </c>
      <c r="AF62" s="35">
        <f t="shared" si="7"/>
        <v>-18.550614343333347</v>
      </c>
      <c r="AG62" s="35">
        <f t="shared" si="7"/>
        <v>-17.924523472644459</v>
      </c>
      <c r="AH62" s="35">
        <f t="shared" si="7"/>
        <v>-17.298432601955572</v>
      </c>
      <c r="AI62" s="35">
        <f t="shared" si="7"/>
        <v>-16.672341731266684</v>
      </c>
      <c r="AJ62" s="35">
        <f t="shared" si="7"/>
        <v>-16.046250860577796</v>
      </c>
      <c r="AK62" s="35">
        <f t="shared" si="7"/>
        <v>-15.420159989888907</v>
      </c>
      <c r="AL62" s="35">
        <f t="shared" si="7"/>
        <v>-14.794069119200017</v>
      </c>
      <c r="AM62" s="35">
        <f t="shared" si="7"/>
        <v>-14.167978248511128</v>
      </c>
      <c r="AN62" s="35">
        <f t="shared" si="7"/>
        <v>-13.541887377822238</v>
      </c>
      <c r="AO62" s="35">
        <f t="shared" si="7"/>
        <v>-12.915796507133349</v>
      </c>
      <c r="AP62" s="35">
        <f t="shared" si="7"/>
        <v>-12.289705636444459</v>
      </c>
      <c r="AQ62" s="35">
        <f t="shared" si="7"/>
        <v>-11.66361476575557</v>
      </c>
      <c r="AR62" s="35">
        <f t="shared" si="7"/>
        <v>-11.037523895066681</v>
      </c>
      <c r="AS62" s="35">
        <f t="shared" si="7"/>
        <v>-10.411433024377791</v>
      </c>
      <c r="AT62" s="35">
        <f t="shared" si="7"/>
        <v>-9.7853421536889016</v>
      </c>
      <c r="AU62" s="35">
        <f t="shared" si="7"/>
        <v>-9.1592512830000121</v>
      </c>
      <c r="AV62" s="35">
        <f t="shared" si="7"/>
        <v>-8.5331604123111227</v>
      </c>
      <c r="AW62" s="35">
        <f t="shared" si="7"/>
        <v>-7.9070695416222341</v>
      </c>
      <c r="AX62" s="35">
        <f t="shared" si="7"/>
        <v>-7.2809786709333455</v>
      </c>
      <c r="AY62" s="35">
        <f t="shared" si="7"/>
        <v>-6.6647670853555674</v>
      </c>
      <c r="AZ62" s="35">
        <f t="shared" si="7"/>
        <v>-6.0526666666666786</v>
      </c>
      <c r="BA62" s="35">
        <f t="shared" si="7"/>
        <v>-5.4413333333333451</v>
      </c>
      <c r="BB62" s="35">
        <f t="shared" si="7"/>
        <v>-4.8315555555555676</v>
      </c>
      <c r="BC62" s="35">
        <f t="shared" si="7"/>
        <v>-4.2233333333333452</v>
      </c>
      <c r="BD62" s="35">
        <f t="shared" si="7"/>
        <v>-3.6166666666666787</v>
      </c>
    </row>
    <row r="63" spans="1:56" ht="16.5" collapsed="1" x14ac:dyDescent="0.3">
      <c r="A63" s="114"/>
      <c r="B63" s="9" t="s">
        <v>8</v>
      </c>
      <c r="C63" s="11" t="s">
        <v>65</v>
      </c>
      <c r="D63" s="9" t="s">
        <v>38</v>
      </c>
      <c r="E63" s="35">
        <f>AVERAGE(E61:E62)*'Fixed data'!$C$3</f>
        <v>-9.3359244299999998E-3</v>
      </c>
      <c r="F63" s="35">
        <f>AVERAGE(F61:F62)*'Fixed data'!$C$3</f>
        <v>-2.2349436582666665E-2</v>
      </c>
      <c r="G63" s="35">
        <f>AVERAGE(G61:G62)*'Fixed data'!$C$3</f>
        <v>-2.6458120474333328E-2</v>
      </c>
      <c r="H63" s="35">
        <f>AVERAGE(H61:H62)*'Fixed data'!$C$3</f>
        <v>-2.8049308358866664E-2</v>
      </c>
      <c r="I63" s="35">
        <f>AVERAGE(I61:I62)*'Fixed data'!$C$3</f>
        <v>-3.0336825123266659E-2</v>
      </c>
      <c r="J63" s="35">
        <f>AVERAGE(J61:J62)*'Fixed data'!$C$3</f>
        <v>-3.255900855433333E-2</v>
      </c>
      <c r="K63" s="35">
        <f>AVERAGE(K61:K62)*'Fixed data'!$C$3</f>
        <v>-3.471585865206666E-2</v>
      </c>
      <c r="L63" s="35">
        <f>AVERAGE(L61:L62)*'Fixed data'!$C$3</f>
        <v>-3.6807375416466663E-2</v>
      </c>
      <c r="M63" s="35">
        <f>AVERAGE(M61:M62)*'Fixed data'!$C$3</f>
        <v>-3.8833558847533325E-2</v>
      </c>
      <c r="N63" s="35">
        <f>AVERAGE(N61:N62)*'Fixed data'!$C$3</f>
        <v>-4.0794408945266661E-2</v>
      </c>
      <c r="O63" s="35">
        <f>AVERAGE(O61:O62)*'Fixed data'!$C$3</f>
        <v>-4.2689925709666662E-2</v>
      </c>
      <c r="P63" s="35">
        <f>AVERAGE(P61:P62)*'Fixed data'!$C$3</f>
        <v>-4.452010914073333E-2</v>
      </c>
      <c r="Q63" s="35">
        <f>AVERAGE(Q61:Q62)*'Fixed data'!$C$3</f>
        <v>-0.60488495923846664</v>
      </c>
      <c r="R63" s="35">
        <f>AVERAGE(R61:R62)*'Fixed data'!$C$3</f>
        <v>-1.1527711426695333</v>
      </c>
      <c r="S63" s="35">
        <f>AVERAGE(S61:S62)*'Fixed data'!$C$3</f>
        <v>-1.1295786594339334</v>
      </c>
      <c r="T63" s="35">
        <f>AVERAGE(T61:T62)*'Fixed data'!$C$3</f>
        <v>-1.106320842865</v>
      </c>
      <c r="U63" s="35">
        <f>AVERAGE(U61:U62)*'Fixed data'!$C$3</f>
        <v>-1.0815276929627333</v>
      </c>
      <c r="V63" s="35">
        <f>AVERAGE(V61:V62)*'Fixed data'!$C$3</f>
        <v>-1.0552318763938002</v>
      </c>
      <c r="W63" s="35">
        <f>AVERAGE(W61:W62)*'Fixed data'!$C$3</f>
        <v>-1.0289360598248667</v>
      </c>
      <c r="X63" s="35">
        <f>AVERAGE(X61:X62)*'Fixed data'!$C$3</f>
        <v>-1.0026402432559336</v>
      </c>
      <c r="Y63" s="35">
        <f>AVERAGE(Y61:Y62)*'Fixed data'!$C$3</f>
        <v>-0.97634442668700017</v>
      </c>
      <c r="Z63" s="35">
        <f>AVERAGE(Z61:Z62)*'Fixed data'!$C$3</f>
        <v>-0.95004861011806707</v>
      </c>
      <c r="AA63" s="35">
        <f>AVERAGE(AA61:AA62)*'Fixed data'!$C$3</f>
        <v>-0.92375279354913364</v>
      </c>
      <c r="AB63" s="35">
        <f>AVERAGE(AB61:AB62)*'Fixed data'!$C$3</f>
        <v>-0.89745697698020044</v>
      </c>
      <c r="AC63" s="35">
        <f>AVERAGE(AC61:AC62)*'Fixed data'!$C$3</f>
        <v>-0.87116116041126701</v>
      </c>
      <c r="AD63" s="35">
        <f>AVERAGE(AD61:AD62)*'Fixed data'!$C$3</f>
        <v>-0.84486534384233392</v>
      </c>
      <c r="AE63" s="35">
        <f>AVERAGE(AE61:AE62)*'Fixed data'!$C$3</f>
        <v>-0.81856952727340049</v>
      </c>
      <c r="AF63" s="35">
        <f>AVERAGE(AF61:AF62)*'Fixed data'!$C$3</f>
        <v>-0.79227371070446739</v>
      </c>
      <c r="AG63" s="35">
        <f>AVERAGE(AG61:AG62)*'Fixed data'!$C$3</f>
        <v>-0.76597789413553385</v>
      </c>
      <c r="AH63" s="35">
        <f>AVERAGE(AH61:AH62)*'Fixed data'!$C$3</f>
        <v>-0.73968207756660076</v>
      </c>
      <c r="AI63" s="35">
        <f>AVERAGE(AI61:AI62)*'Fixed data'!$C$3</f>
        <v>-0.71338626099766733</v>
      </c>
      <c r="AJ63" s="35">
        <f>AVERAGE(AJ61:AJ62)*'Fixed data'!$C$3</f>
        <v>-0.68709044442873424</v>
      </c>
      <c r="AK63" s="35">
        <f>AVERAGE(AK61:AK62)*'Fixed data'!$C$3</f>
        <v>-0.66079462785980081</v>
      </c>
      <c r="AL63" s="35">
        <f>AVERAGE(AL61:AL62)*'Fixed data'!$C$3</f>
        <v>-0.63449881129086749</v>
      </c>
      <c r="AM63" s="35">
        <f>AVERAGE(AM61:AM62)*'Fixed data'!$C$3</f>
        <v>-0.60820299472193406</v>
      </c>
      <c r="AN63" s="35">
        <f>AVERAGE(AN61:AN62)*'Fixed data'!$C$3</f>
        <v>-0.58190717815300075</v>
      </c>
      <c r="AO63" s="35">
        <f>AVERAGE(AO61:AO62)*'Fixed data'!$C$3</f>
        <v>-0.55561136158406732</v>
      </c>
      <c r="AP63" s="35">
        <f>AVERAGE(AP61:AP62)*'Fixed data'!$C$3</f>
        <v>-0.529315545015134</v>
      </c>
      <c r="AQ63" s="35">
        <f>AVERAGE(AQ61:AQ62)*'Fixed data'!$C$3</f>
        <v>-0.50301972844620058</v>
      </c>
      <c r="AR63" s="35">
        <f>AVERAGE(AR61:AR62)*'Fixed data'!$C$3</f>
        <v>-0.47672391187726731</v>
      </c>
      <c r="AS63" s="35">
        <f>AVERAGE(AS61:AS62)*'Fixed data'!$C$3</f>
        <v>-0.45042809530833389</v>
      </c>
      <c r="AT63" s="35">
        <f>AVERAGE(AT61:AT62)*'Fixed data'!$C$3</f>
        <v>-0.42413227873940063</v>
      </c>
      <c r="AU63" s="35">
        <f>AVERAGE(AU61:AU62)*'Fixed data'!$C$3</f>
        <v>-0.3978364621704672</v>
      </c>
      <c r="AV63" s="35">
        <f>AVERAGE(AV61:AV62)*'Fixed data'!$C$3</f>
        <v>-0.37154064560153388</v>
      </c>
      <c r="AW63" s="35">
        <f>AVERAGE(AW61:AW62)*'Fixed data'!$C$3</f>
        <v>-0.34524482903260051</v>
      </c>
      <c r="AX63" s="35">
        <f>AVERAGE(AX61:AX62)*'Fixed data'!$C$3</f>
        <v>-0.31894901246366719</v>
      </c>
      <c r="AY63" s="35">
        <f>AVERAGE(AY61:AY62)*'Fixed data'!$C$3</f>
        <v>-0.29286066088206719</v>
      </c>
      <c r="AZ63" s="35">
        <f>AVERAGE(AZ61:AZ62)*'Fixed data'!$C$3</f>
        <v>-0.26706610879246717</v>
      </c>
      <c r="BA63" s="35">
        <f>AVERAGE(BA61:BA62)*'Fixed data'!$C$3</f>
        <v>-0.24137400000000053</v>
      </c>
      <c r="BB63" s="35">
        <f>AVERAGE(BB61:BB62)*'Fixed data'!$C$3</f>
        <v>-0.21573066666666718</v>
      </c>
      <c r="BC63" s="35">
        <f>AVERAGE(BC61:BC62)*'Fixed data'!$C$3</f>
        <v>-0.19015266666666719</v>
      </c>
      <c r="BD63" s="35">
        <f>AVERAGE(BD61:BD62)*'Fixed data'!$C$3</f>
        <v>-0.16464000000000051</v>
      </c>
    </row>
    <row r="64" spans="1:56" ht="15.75" thickBot="1" x14ac:dyDescent="0.35">
      <c r="A64" s="113"/>
      <c r="B64" s="12" t="s">
        <v>92</v>
      </c>
      <c r="C64" s="12" t="s">
        <v>43</v>
      </c>
      <c r="D64" s="12" t="s">
        <v>38</v>
      </c>
      <c r="E64" s="53">
        <f t="shared" ref="E64:BD64" si="8">E29+E60+E63</f>
        <v>-0.19986499443000003</v>
      </c>
      <c r="F64" s="53">
        <f t="shared" si="8"/>
        <v>-0.1115155116937778</v>
      </c>
      <c r="G64" s="53">
        <f t="shared" si="8"/>
        <v>-5.5242361474333326E-2</v>
      </c>
      <c r="H64" s="53">
        <f t="shared" si="8"/>
        <v>-7.2806845714422225E-2</v>
      </c>
      <c r="I64" s="53">
        <f t="shared" si="8"/>
        <v>-7.6649918034377776E-2</v>
      </c>
      <c r="J64" s="53">
        <f t="shared" si="8"/>
        <v>-8.0427657021000007E-2</v>
      </c>
      <c r="K64" s="53">
        <f t="shared" si="8"/>
        <v>-8.414006267428889E-2</v>
      </c>
      <c r="L64" s="53">
        <f t="shared" si="8"/>
        <v>-8.7787134994244453E-2</v>
      </c>
      <c r="M64" s="53">
        <f t="shared" si="8"/>
        <v>-9.1368873980866669E-2</v>
      </c>
      <c r="N64" s="53">
        <f t="shared" si="8"/>
        <v>-9.4885279634155564E-2</v>
      </c>
      <c r="O64" s="53">
        <f t="shared" si="8"/>
        <v>-9.8336351954111126E-2</v>
      </c>
      <c r="P64" s="53">
        <f t="shared" si="8"/>
        <v>-0.10172209094073334</v>
      </c>
      <c r="Q64" s="53">
        <f t="shared" si="8"/>
        <v>-12.063642496594026</v>
      </c>
      <c r="R64" s="53">
        <f t="shared" si="8"/>
        <v>-1.8041953466917555</v>
      </c>
      <c r="S64" s="53">
        <f t="shared" si="8"/>
        <v>-1.7825584190117112</v>
      </c>
      <c r="T64" s="53">
        <f t="shared" si="8"/>
        <v>-1.7608561579983333</v>
      </c>
      <c r="U64" s="53">
        <f t="shared" si="8"/>
        <v>-1.7076185636516221</v>
      </c>
      <c r="V64" s="53">
        <f t="shared" si="8"/>
        <v>-1.681322747082689</v>
      </c>
      <c r="W64" s="53">
        <f t="shared" si="8"/>
        <v>-1.6550269305137555</v>
      </c>
      <c r="X64" s="53">
        <f t="shared" si="8"/>
        <v>-1.6287311139448224</v>
      </c>
      <c r="Y64" s="53">
        <f t="shared" si="8"/>
        <v>-1.6024352973758891</v>
      </c>
      <c r="Z64" s="53">
        <f t="shared" si="8"/>
        <v>-1.576139480806956</v>
      </c>
      <c r="AA64" s="53">
        <f t="shared" si="8"/>
        <v>-1.5498436642380224</v>
      </c>
      <c r="AB64" s="53">
        <f t="shared" si="8"/>
        <v>-1.5235478476690894</v>
      </c>
      <c r="AC64" s="53">
        <f t="shared" si="8"/>
        <v>-1.4972520311001558</v>
      </c>
      <c r="AD64" s="53">
        <f t="shared" si="8"/>
        <v>-1.4709562145312227</v>
      </c>
      <c r="AE64" s="53">
        <f t="shared" si="8"/>
        <v>-1.4446603979622892</v>
      </c>
      <c r="AF64" s="53">
        <f t="shared" si="8"/>
        <v>-1.4183645813933561</v>
      </c>
      <c r="AG64" s="53">
        <f t="shared" si="8"/>
        <v>-1.3920687648244225</v>
      </c>
      <c r="AH64" s="53">
        <f t="shared" si="8"/>
        <v>-1.3657729482554894</v>
      </c>
      <c r="AI64" s="53">
        <f t="shared" si="8"/>
        <v>-1.3394771316865561</v>
      </c>
      <c r="AJ64" s="53">
        <f t="shared" si="8"/>
        <v>-1.313181315117623</v>
      </c>
      <c r="AK64" s="53">
        <f t="shared" si="8"/>
        <v>-1.2868854985486897</v>
      </c>
      <c r="AL64" s="53">
        <f t="shared" si="8"/>
        <v>-1.2605896819797562</v>
      </c>
      <c r="AM64" s="53">
        <f t="shared" si="8"/>
        <v>-1.2342938654108229</v>
      </c>
      <c r="AN64" s="53">
        <f t="shared" si="8"/>
        <v>-1.2079980488418895</v>
      </c>
      <c r="AO64" s="53">
        <f t="shared" si="8"/>
        <v>-1.181702232272956</v>
      </c>
      <c r="AP64" s="53">
        <f t="shared" si="8"/>
        <v>-1.1554064157040229</v>
      </c>
      <c r="AQ64" s="53">
        <f t="shared" si="8"/>
        <v>-1.1291105991350894</v>
      </c>
      <c r="AR64" s="53">
        <f t="shared" si="8"/>
        <v>-1.1028147825661561</v>
      </c>
      <c r="AS64" s="53">
        <f t="shared" si="8"/>
        <v>-1.0765189659972227</v>
      </c>
      <c r="AT64" s="53">
        <f t="shared" si="8"/>
        <v>-1.0502231494282894</v>
      </c>
      <c r="AU64" s="53">
        <f t="shared" si="8"/>
        <v>-1.0239273328593561</v>
      </c>
      <c r="AV64" s="53">
        <f t="shared" si="8"/>
        <v>-0.99763151629042268</v>
      </c>
      <c r="AW64" s="53">
        <f t="shared" si="8"/>
        <v>-0.97133569972148925</v>
      </c>
      <c r="AX64" s="53">
        <f t="shared" si="8"/>
        <v>-0.94503988315255594</v>
      </c>
      <c r="AY64" s="53">
        <f t="shared" si="8"/>
        <v>-0.90907224645984486</v>
      </c>
      <c r="AZ64" s="53">
        <f t="shared" si="8"/>
        <v>-0.87916652748135604</v>
      </c>
      <c r="BA64" s="53">
        <f t="shared" si="8"/>
        <v>-0.85270733333333382</v>
      </c>
      <c r="BB64" s="53">
        <f t="shared" si="8"/>
        <v>-0.82550844444444493</v>
      </c>
      <c r="BC64" s="53">
        <f t="shared" si="8"/>
        <v>-0.7983748888888893</v>
      </c>
      <c r="BD64" s="53">
        <f t="shared" si="8"/>
        <v>-0.77130666666666703</v>
      </c>
    </row>
    <row r="65" spans="1:56" ht="12.75" customHeight="1" x14ac:dyDescent="0.3">
      <c r="A65" s="193"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4"/>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4"/>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4"/>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4"/>
      <c r="B69" s="4" t="s">
        <v>200</v>
      </c>
      <c r="D69" s="9" t="s">
        <v>38</v>
      </c>
      <c r="E69" s="35">
        <f>E90*'Fixed data'!H$5/1000000</f>
        <v>5.5400013417231317E-3</v>
      </c>
      <c r="F69" s="35">
        <f>F90*'Fixed data'!I$5/1000000</f>
        <v>3.6928772895334971E-2</v>
      </c>
      <c r="G69" s="35">
        <f>G90*'Fixed data'!J$5/1000000</f>
        <v>4.3506531926938551E-3</v>
      </c>
      <c r="H69" s="35">
        <f>H90*'Fixed data'!K$5/1000000</f>
        <v>4.9342711121709328E-2</v>
      </c>
      <c r="I69" s="35">
        <f>I90*'Fixed data'!L$5/1000000</f>
        <v>9.7134783804032648E-2</v>
      </c>
      <c r="J69" s="35">
        <f>J90*'Fixed data'!M$5/1000000</f>
        <v>0.24758187220655331</v>
      </c>
      <c r="K69" s="35">
        <f>K90*'Fixed data'!N$5/1000000</f>
        <v>0.4555507992376478</v>
      </c>
      <c r="L69" s="35">
        <f>L90*'Fixed data'!O$5/1000000</f>
        <v>0.71394467446115728</v>
      </c>
      <c r="M69" s="35">
        <f>M90*'Fixed data'!P$5/1000000</f>
        <v>1.0156666074409226</v>
      </c>
      <c r="N69" s="35">
        <f>N90*'Fixed data'!Q$5/1000000</f>
        <v>1.3536197077407857</v>
      </c>
      <c r="O69" s="35">
        <f>O90*'Fixed data'!R$5/1000000</f>
        <v>1.720707084924586</v>
      </c>
      <c r="P69" s="35">
        <f>P90*'Fixed data'!S$5/1000000</f>
        <v>2.086646883187417</v>
      </c>
      <c r="Q69" s="35">
        <f>Q90*'Fixed data'!T$5/1000000</f>
        <v>2.2401063340390395</v>
      </c>
      <c r="R69" s="35">
        <f>R90*'Fixed data'!U$5/1000000</f>
        <v>2.3722751135821856</v>
      </c>
      <c r="S69" s="35">
        <f>S90*'Fixed data'!V$5/1000000</f>
        <v>2.4831532218168544</v>
      </c>
      <c r="T69" s="35">
        <f>T90*'Fixed data'!W$5/1000000</f>
        <v>2.530257325864337</v>
      </c>
      <c r="U69" s="35">
        <f>U90*'Fixed data'!X$5/1000000</f>
        <v>2.6383029195864651</v>
      </c>
      <c r="V69" s="35">
        <f>V90*'Fixed data'!Y$5/1000000</f>
        <v>2.992016143667044</v>
      </c>
      <c r="W69" s="35">
        <f>W90*'Fixed data'!Z$5/1000000</f>
        <v>3.3309676540363151</v>
      </c>
      <c r="X69" s="35">
        <f>X90*'Fixed data'!AA$5/1000000</f>
        <v>3.6477538392109534</v>
      </c>
      <c r="Y69" s="35">
        <f>Y90*'Fixed data'!AB$5/1000000</f>
        <v>3.9349710877076318</v>
      </c>
      <c r="Z69" s="35">
        <f>Z90*'Fixed data'!AC$5/1000000</f>
        <v>4.1511896434247912</v>
      </c>
      <c r="AA69" s="35">
        <f>AA90*'Fixed data'!AD$5/1000000</f>
        <v>4.3573067569743209</v>
      </c>
      <c r="AB69" s="35">
        <f>AB90*'Fixed data'!AE$5/1000000</f>
        <v>4.5119966523236936</v>
      </c>
      <c r="AC69" s="35">
        <f>AC90*'Fixed data'!AF$5/1000000</f>
        <v>4.607855717989584</v>
      </c>
      <c r="AD69" s="35">
        <f>AD90*'Fixed data'!AG$5/1000000</f>
        <v>4.6374803424886677</v>
      </c>
      <c r="AE69" s="35">
        <f>AE90*'Fixed data'!AH$5/1000000</f>
        <v>4.5934669143376183</v>
      </c>
      <c r="AF69" s="35">
        <f>AF90*'Fixed data'!AI$5/1000000</f>
        <v>4.4461809174657798</v>
      </c>
      <c r="AG69" s="35">
        <f>AG90*'Fixed data'!AJ$5/1000000</f>
        <v>4.033091425736318</v>
      </c>
      <c r="AH69" s="35">
        <f>AH90*'Fixed data'!AK$5/1000000</f>
        <v>3.570644524118022</v>
      </c>
      <c r="AI69" s="35">
        <f>AI90*'Fixed data'!AL$5/1000000</f>
        <v>3.0423059411913731</v>
      </c>
      <c r="AJ69" s="35">
        <f>AJ90*'Fixed data'!AM$5/1000000</f>
        <v>2.4846697490731815</v>
      </c>
      <c r="AK69" s="35">
        <f>AK90*'Fixed data'!AN$5/1000000</f>
        <v>1.8776761470661545</v>
      </c>
      <c r="AL69" s="35">
        <f>AL90*'Fixed data'!AO$5/1000000</f>
        <v>1.221325135170293</v>
      </c>
      <c r="AM69" s="35">
        <f>AM90*'Fixed data'!AP$5/1000000</f>
        <v>0.51561671338558357</v>
      </c>
      <c r="AN69" s="35">
        <f>AN90*'Fixed data'!AQ$5/1000000</f>
        <v>0.53507394785296403</v>
      </c>
      <c r="AO69" s="35">
        <f>AO90*'Fixed data'!AR$5/1000000</f>
        <v>0.55209902801192201</v>
      </c>
      <c r="AP69" s="35">
        <f>AP90*'Fixed data'!AS$5/1000000</f>
        <v>0.56912410817087999</v>
      </c>
      <c r="AQ69" s="35">
        <f>AQ90*'Fixed data'!AT$5/1000000</f>
        <v>0.58614918832983787</v>
      </c>
      <c r="AR69" s="35">
        <f>AR90*'Fixed data'!AU$5/1000000</f>
        <v>0.60317426848879585</v>
      </c>
      <c r="AS69" s="35">
        <f>AS90*'Fixed data'!AV$5/1000000</f>
        <v>0.62263150295617642</v>
      </c>
      <c r="AT69" s="35">
        <f>AT90*'Fixed data'!AW$5/1000000</f>
        <v>0.63722442880671171</v>
      </c>
      <c r="AU69" s="35">
        <f>AU90*'Fixed data'!AX$5/1000000</f>
        <v>0.6542495089656698</v>
      </c>
      <c r="AV69" s="35">
        <f>AV90*'Fixed data'!AY$5/1000000</f>
        <v>0.67127458912462779</v>
      </c>
      <c r="AW69" s="35">
        <f>AW90*'Fixed data'!AZ$5/1000000</f>
        <v>0.68586751497516307</v>
      </c>
      <c r="AX69" s="35">
        <f>AX90*'Fixed data'!BA$5/1000000</f>
        <v>0.69802828651727589</v>
      </c>
      <c r="AY69" s="35">
        <f>AY90*'Fixed data'!BB$5/1000000</f>
        <v>0.7101890580593887</v>
      </c>
      <c r="AZ69" s="35">
        <f>AZ90*'Fixed data'!BC$5/1000000</f>
        <v>0.72234982960150163</v>
      </c>
      <c r="BA69" s="35">
        <f>BA90*'Fixed data'!BD$5/1000000</f>
        <v>0.73207844683519185</v>
      </c>
      <c r="BB69" s="35">
        <f>BB90*'Fixed data'!BE$5/1000000</f>
        <v>0.74180706406888219</v>
      </c>
      <c r="BC69" s="35">
        <f>BC90*'Fixed data'!BF$5/1000000</f>
        <v>0.75153568130257242</v>
      </c>
      <c r="BD69" s="35">
        <f>BD90*'Fixed data'!BG$5/1000000</f>
        <v>0.75883214422783996</v>
      </c>
    </row>
    <row r="70" spans="1:56" ht="15" customHeight="1" x14ac:dyDescent="0.3">
      <c r="A70" s="194"/>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350</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98</v>
      </c>
      <c r="C76" s="13"/>
      <c r="D76" s="13" t="s">
        <v>38</v>
      </c>
      <c r="E76" s="53">
        <f>SUM(E65:E75)</f>
        <v>5.5400013417231317E-3</v>
      </c>
      <c r="F76" s="53">
        <f t="shared" ref="F76:BD76" si="9">SUM(F65:F75)</f>
        <v>3.6928772895334971E-2</v>
      </c>
      <c r="G76" s="53">
        <f t="shared" si="9"/>
        <v>4.3506531926938551E-3</v>
      </c>
      <c r="H76" s="53">
        <f t="shared" si="9"/>
        <v>4.9342711121709328E-2</v>
      </c>
      <c r="I76" s="53">
        <f t="shared" si="9"/>
        <v>9.7134783804032648E-2</v>
      </c>
      <c r="J76" s="53">
        <f t="shared" si="9"/>
        <v>0.24758187220655331</v>
      </c>
      <c r="K76" s="53">
        <f t="shared" si="9"/>
        <v>0.4555507992376478</v>
      </c>
      <c r="L76" s="53">
        <f t="shared" si="9"/>
        <v>0.71394467446115728</v>
      </c>
      <c r="M76" s="53">
        <f t="shared" si="9"/>
        <v>1.0156666074409226</v>
      </c>
      <c r="N76" s="53">
        <f t="shared" si="9"/>
        <v>1.3536197077407857</v>
      </c>
      <c r="O76" s="53">
        <f t="shared" si="9"/>
        <v>1.720707084924586</v>
      </c>
      <c r="P76" s="53">
        <f t="shared" si="9"/>
        <v>2.086646883187417</v>
      </c>
      <c r="Q76" s="53">
        <f t="shared" si="9"/>
        <v>2.2401063340390395</v>
      </c>
      <c r="R76" s="53">
        <f t="shared" si="9"/>
        <v>2.3722751135821856</v>
      </c>
      <c r="S76" s="53">
        <f t="shared" si="9"/>
        <v>2.4831532218168544</v>
      </c>
      <c r="T76" s="53">
        <f t="shared" si="9"/>
        <v>2.530257325864337</v>
      </c>
      <c r="U76" s="53">
        <f t="shared" si="9"/>
        <v>2.6383029195864651</v>
      </c>
      <c r="V76" s="53">
        <f t="shared" si="9"/>
        <v>2.992016143667044</v>
      </c>
      <c r="W76" s="53">
        <f t="shared" si="9"/>
        <v>3.3309676540363151</v>
      </c>
      <c r="X76" s="53">
        <f t="shared" si="9"/>
        <v>3.6477538392109534</v>
      </c>
      <c r="Y76" s="53">
        <f t="shared" si="9"/>
        <v>3.9349710877076318</v>
      </c>
      <c r="Z76" s="53">
        <f t="shared" si="9"/>
        <v>4.1511896434247912</v>
      </c>
      <c r="AA76" s="53">
        <f t="shared" si="9"/>
        <v>4.3573067569743209</v>
      </c>
      <c r="AB76" s="53">
        <f t="shared" si="9"/>
        <v>4.5119966523236936</v>
      </c>
      <c r="AC76" s="53">
        <f t="shared" si="9"/>
        <v>4.607855717989584</v>
      </c>
      <c r="AD76" s="53">
        <f t="shared" si="9"/>
        <v>4.6374803424886677</v>
      </c>
      <c r="AE76" s="53">
        <f t="shared" si="9"/>
        <v>4.5934669143376183</v>
      </c>
      <c r="AF76" s="53">
        <f t="shared" si="9"/>
        <v>4.4461809174657798</v>
      </c>
      <c r="AG76" s="53">
        <f t="shared" si="9"/>
        <v>4.033091425736318</v>
      </c>
      <c r="AH76" s="53">
        <f t="shared" si="9"/>
        <v>3.570644524118022</v>
      </c>
      <c r="AI76" s="53">
        <f t="shared" si="9"/>
        <v>3.0423059411913731</v>
      </c>
      <c r="AJ76" s="53">
        <f t="shared" si="9"/>
        <v>2.4846697490731815</v>
      </c>
      <c r="AK76" s="53">
        <f t="shared" si="9"/>
        <v>1.8776761470661545</v>
      </c>
      <c r="AL76" s="53">
        <f t="shared" si="9"/>
        <v>1.221325135170293</v>
      </c>
      <c r="AM76" s="53">
        <f t="shared" si="9"/>
        <v>0.51561671338558357</v>
      </c>
      <c r="AN76" s="53">
        <f t="shared" si="9"/>
        <v>0.53507394785296403</v>
      </c>
      <c r="AO76" s="53">
        <f t="shared" si="9"/>
        <v>0.55209902801192201</v>
      </c>
      <c r="AP76" s="53">
        <f t="shared" si="9"/>
        <v>0.56912410817087999</v>
      </c>
      <c r="AQ76" s="53">
        <f t="shared" si="9"/>
        <v>0.58614918832983787</v>
      </c>
      <c r="AR76" s="53">
        <f t="shared" si="9"/>
        <v>0.60317426848879585</v>
      </c>
      <c r="AS76" s="53">
        <f t="shared" si="9"/>
        <v>0.62263150295617642</v>
      </c>
      <c r="AT76" s="53">
        <f t="shared" si="9"/>
        <v>0.63722442880671171</v>
      </c>
      <c r="AU76" s="53">
        <f t="shared" si="9"/>
        <v>0.6542495089656698</v>
      </c>
      <c r="AV76" s="53">
        <f t="shared" si="9"/>
        <v>0.67127458912462779</v>
      </c>
      <c r="AW76" s="53">
        <f t="shared" si="9"/>
        <v>0.68586751497516307</v>
      </c>
      <c r="AX76" s="53">
        <f t="shared" si="9"/>
        <v>0.69802828651727589</v>
      </c>
      <c r="AY76" s="53">
        <f t="shared" si="9"/>
        <v>0.7101890580593887</v>
      </c>
      <c r="AZ76" s="53">
        <f t="shared" si="9"/>
        <v>0.72234982960150163</v>
      </c>
      <c r="BA76" s="53">
        <f t="shared" si="9"/>
        <v>0.73207844683519185</v>
      </c>
      <c r="BB76" s="53">
        <f t="shared" si="9"/>
        <v>0.74180706406888219</v>
      </c>
      <c r="BC76" s="53">
        <f t="shared" si="9"/>
        <v>0.75153568130257242</v>
      </c>
      <c r="BD76" s="53">
        <f t="shared" si="9"/>
        <v>0.75883214422783996</v>
      </c>
    </row>
    <row r="77" spans="1:56" x14ac:dyDescent="0.3">
      <c r="A77" s="75"/>
      <c r="B77" s="14" t="s">
        <v>16</v>
      </c>
      <c r="C77" s="14"/>
      <c r="D77" s="14" t="s">
        <v>38</v>
      </c>
      <c r="E77" s="54">
        <f>IF('Fixed data'!$G$19=FALSE,E64+E76,E64)</f>
        <v>-0.19432499308827689</v>
      </c>
      <c r="F77" s="54">
        <f>IF('Fixed data'!$G$19=FALSE,F64+F76,F64)</f>
        <v>-7.4586738798442825E-2</v>
      </c>
      <c r="G77" s="54">
        <f>IF('Fixed data'!$G$19=FALSE,G64+G76,G64)</f>
        <v>-5.0891708281639469E-2</v>
      </c>
      <c r="H77" s="54">
        <f>IF('Fixed data'!$G$19=FALSE,H64+H76,H64)</f>
        <v>-2.3464134592712897E-2</v>
      </c>
      <c r="I77" s="54">
        <f>IF('Fixed data'!$G$19=FALSE,I64+I76,I64)</f>
        <v>2.0484865769654872E-2</v>
      </c>
      <c r="J77" s="54">
        <f>IF('Fixed data'!$G$19=FALSE,J64+J76,J64)</f>
        <v>0.16715421518555329</v>
      </c>
      <c r="K77" s="54">
        <f>IF('Fixed data'!$G$19=FALSE,K64+K76,K64)</f>
        <v>0.37141073656335888</v>
      </c>
      <c r="L77" s="54">
        <f>IF('Fixed data'!$G$19=FALSE,L64+L76,L64)</f>
        <v>0.62615753946691277</v>
      </c>
      <c r="M77" s="54">
        <f>IF('Fixed data'!$G$19=FALSE,M64+M76,M64)</f>
        <v>0.92429773346005595</v>
      </c>
      <c r="N77" s="54">
        <f>IF('Fixed data'!$G$19=FALSE,N64+N76,N64)</f>
        <v>1.2587344281066302</v>
      </c>
      <c r="O77" s="54">
        <f>IF('Fixed data'!$G$19=FALSE,O64+O76,O64)</f>
        <v>1.6223707329704748</v>
      </c>
      <c r="P77" s="54">
        <f>IF('Fixed data'!$G$19=FALSE,P64+P76,P64)</f>
        <v>1.9849247922466837</v>
      </c>
      <c r="Q77" s="54">
        <f>IF('Fixed data'!$G$19=FALSE,Q64+Q76,Q64)</f>
        <v>-9.8235361625549871</v>
      </c>
      <c r="R77" s="54">
        <f>IF('Fixed data'!$G$19=FALSE,R64+R76,R64)</f>
        <v>0.56807976689043005</v>
      </c>
      <c r="S77" s="54">
        <f>IF('Fixed data'!$G$19=FALSE,S64+S76,S64)</f>
        <v>0.70059480280514319</v>
      </c>
      <c r="T77" s="54">
        <f>IF('Fixed data'!$G$19=FALSE,T64+T76,T64)</f>
        <v>0.76940116786600377</v>
      </c>
      <c r="U77" s="54">
        <f>IF('Fixed data'!$G$19=FALSE,U64+U76,U64)</f>
        <v>0.930684355934843</v>
      </c>
      <c r="V77" s="54">
        <f>IF('Fixed data'!$G$19=FALSE,V64+V76,V64)</f>
        <v>1.310693396584355</v>
      </c>
      <c r="W77" s="54">
        <f>IF('Fixed data'!$G$19=FALSE,W64+W76,W64)</f>
        <v>1.6759407235225596</v>
      </c>
      <c r="X77" s="54">
        <f>IF('Fixed data'!$G$19=FALSE,X64+X76,X64)</f>
        <v>2.0190227252661312</v>
      </c>
      <c r="Y77" s="54">
        <f>IF('Fixed data'!$G$19=FALSE,Y64+Y76,Y64)</f>
        <v>2.3325357903317427</v>
      </c>
      <c r="Z77" s="54">
        <f>IF('Fixed data'!$G$19=FALSE,Z64+Z76,Z64)</f>
        <v>2.5750501626178353</v>
      </c>
      <c r="AA77" s="54">
        <f>IF('Fixed data'!$G$19=FALSE,AA64+AA76,AA64)</f>
        <v>2.8074630927362985</v>
      </c>
      <c r="AB77" s="54">
        <f>IF('Fixed data'!$G$19=FALSE,AB64+AB76,AB64)</f>
        <v>2.9884488046546043</v>
      </c>
      <c r="AC77" s="54">
        <f>IF('Fixed data'!$G$19=FALSE,AC64+AC76,AC64)</f>
        <v>3.1106036868894282</v>
      </c>
      <c r="AD77" s="54">
        <f>IF('Fixed data'!$G$19=FALSE,AD64+AD76,AD64)</f>
        <v>3.166524127957445</v>
      </c>
      <c r="AE77" s="54">
        <f>IF('Fixed data'!$G$19=FALSE,AE64+AE76,AE64)</f>
        <v>3.1488065163753292</v>
      </c>
      <c r="AF77" s="54">
        <f>IF('Fixed data'!$G$19=FALSE,AF64+AF76,AF64)</f>
        <v>3.0278163360724237</v>
      </c>
      <c r="AG77" s="54">
        <f>IF('Fixed data'!$G$19=FALSE,AG64+AG76,AG64)</f>
        <v>2.6410226609118954</v>
      </c>
      <c r="AH77" s="54">
        <f>IF('Fixed data'!$G$19=FALSE,AH64+AH76,AH64)</f>
        <v>2.2048715758625326</v>
      </c>
      <c r="AI77" s="54">
        <f>IF('Fixed data'!$G$19=FALSE,AI64+AI76,AI64)</f>
        <v>1.702828809504817</v>
      </c>
      <c r="AJ77" s="54">
        <f>IF('Fixed data'!$G$19=FALSE,AJ64+AJ76,AJ64)</f>
        <v>1.1714884339555585</v>
      </c>
      <c r="AK77" s="54">
        <f>IF('Fixed data'!$G$19=FALSE,AK64+AK76,AK64)</f>
        <v>0.59079064851746477</v>
      </c>
      <c r="AL77" s="54">
        <f>IF('Fixed data'!$G$19=FALSE,AL64+AL76,AL64)</f>
        <v>-3.926454680946323E-2</v>
      </c>
      <c r="AM77" s="54">
        <f>IF('Fixed data'!$G$19=FALSE,AM64+AM76,AM64)</f>
        <v>-0.7186771520252393</v>
      </c>
      <c r="AN77" s="54">
        <f>IF('Fixed data'!$G$19=FALSE,AN64+AN76,AN64)</f>
        <v>-0.67292410098892552</v>
      </c>
      <c r="AO77" s="54">
        <f>IF('Fixed data'!$G$19=FALSE,AO64+AO76,AO64)</f>
        <v>-0.629603204261034</v>
      </c>
      <c r="AP77" s="54">
        <f>IF('Fixed data'!$G$19=FALSE,AP64+AP76,AP64)</f>
        <v>-0.58628230753314292</v>
      </c>
      <c r="AQ77" s="54">
        <f>IF('Fixed data'!$G$19=FALSE,AQ64+AQ76,AQ64)</f>
        <v>-0.54296141080525151</v>
      </c>
      <c r="AR77" s="54">
        <f>IF('Fixed data'!$G$19=FALSE,AR64+AR76,AR64)</f>
        <v>-0.49964051407736021</v>
      </c>
      <c r="AS77" s="54">
        <f>IF('Fixed data'!$G$19=FALSE,AS64+AS76,AS64)</f>
        <v>-0.45388746304104632</v>
      </c>
      <c r="AT77" s="54">
        <f>IF('Fixed data'!$G$19=FALSE,AT64+AT76,AT64)</f>
        <v>-0.41299872062157772</v>
      </c>
      <c r="AU77" s="54">
        <f>IF('Fixed data'!$G$19=FALSE,AU64+AU76,AU64)</f>
        <v>-0.36967782389368631</v>
      </c>
      <c r="AV77" s="54">
        <f>IF('Fixed data'!$G$19=FALSE,AV64+AV76,AV64)</f>
        <v>-0.3263569271657949</v>
      </c>
      <c r="AW77" s="54">
        <f>IF('Fixed data'!$G$19=FALSE,AW64+AW76,AW64)</f>
        <v>-0.28546818474632618</v>
      </c>
      <c r="AX77" s="54">
        <f>IF('Fixed data'!$G$19=FALSE,AX64+AX76,AX64)</f>
        <v>-0.24701159663528005</v>
      </c>
      <c r="AY77" s="54">
        <f>IF('Fixed data'!$G$19=FALSE,AY64+AY76,AY64)</f>
        <v>-0.19888318840045616</v>
      </c>
      <c r="AZ77" s="54">
        <f>IF('Fixed data'!$G$19=FALSE,AZ64+AZ76,AZ64)</f>
        <v>-0.15681669787985442</v>
      </c>
      <c r="BA77" s="54">
        <f>IF('Fixed data'!$G$19=FALSE,BA64+BA76,BA64)</f>
        <v>-0.12062888649814196</v>
      </c>
      <c r="BB77" s="54">
        <f>IF('Fixed data'!$G$19=FALSE,BB64+BB76,BB64)</f>
        <v>-8.3701380375562739E-2</v>
      </c>
      <c r="BC77" s="54">
        <f>IF('Fixed data'!$G$19=FALSE,BC64+BC76,BC64)</f>
        <v>-4.6839207586316878E-2</v>
      </c>
      <c r="BD77" s="54">
        <f>IF('Fixed data'!$G$19=FALSE,BD64+BD76,BD64)</f>
        <v>-1.2474522438827074E-2</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-0.18775361651041247</v>
      </c>
      <c r="F80" s="55">
        <f t="shared" ref="F80:BD80" si="10">F77*F78</f>
        <v>-6.9627518773780331E-2</v>
      </c>
      <c r="G80" s="55">
        <f t="shared" si="10"/>
        <v>-4.5901405063609603E-2</v>
      </c>
      <c r="H80" s="55">
        <f t="shared" si="10"/>
        <v>-2.0447637720492861E-2</v>
      </c>
      <c r="I80" s="55">
        <f t="shared" si="10"/>
        <v>1.7247707304748092E-2</v>
      </c>
      <c r="J80" s="55">
        <f t="shared" si="10"/>
        <v>0.13598006175220437</v>
      </c>
      <c r="K80" s="55">
        <f t="shared" si="10"/>
        <v>0.29192548163971932</v>
      </c>
      <c r="L80" s="55">
        <f t="shared" si="10"/>
        <v>0.47551127148310657</v>
      </c>
      <c r="M80" s="55">
        <f t="shared" si="10"/>
        <v>0.67818587456430368</v>
      </c>
      <c r="N80" s="55">
        <f t="shared" si="10"/>
        <v>0.89234051754900079</v>
      </c>
      <c r="O80" s="55">
        <f t="shared" si="10"/>
        <v>1.111235879627906</v>
      </c>
      <c r="P80" s="55">
        <f t="shared" si="10"/>
        <v>1.3135900758688743</v>
      </c>
      <c r="Q80" s="55">
        <f t="shared" si="10"/>
        <v>-6.2812098188581391</v>
      </c>
      <c r="R80" s="55">
        <f t="shared" si="10"/>
        <v>0.35094933540952494</v>
      </c>
      <c r="S80" s="55">
        <f t="shared" si="10"/>
        <v>0.41817846525168517</v>
      </c>
      <c r="T80" s="55">
        <f t="shared" si="10"/>
        <v>0.44371820198858591</v>
      </c>
      <c r="U80" s="55">
        <f t="shared" si="10"/>
        <v>0.51858084058752996</v>
      </c>
      <c r="V80" s="55">
        <f t="shared" si="10"/>
        <v>0.705626390586228</v>
      </c>
      <c r="W80" s="55">
        <f t="shared" si="10"/>
        <v>0.87175010409119513</v>
      </c>
      <c r="X80" s="55">
        <f t="shared" si="10"/>
        <v>1.0146919416110152</v>
      </c>
      <c r="Y80" s="55">
        <f t="shared" si="10"/>
        <v>1.1326115096005782</v>
      </c>
      <c r="Z80" s="55">
        <f t="shared" si="10"/>
        <v>1.2080864080206772</v>
      </c>
      <c r="AA80" s="55">
        <f t="shared" si="10"/>
        <v>1.272582686745527</v>
      </c>
      <c r="AB80" s="55">
        <f t="shared" si="10"/>
        <v>1.308812473276791</v>
      </c>
      <c r="AC80" s="55">
        <f t="shared" si="10"/>
        <v>1.3162425849193886</v>
      </c>
      <c r="AD80" s="55">
        <f t="shared" si="10"/>
        <v>1.2945943489816132</v>
      </c>
      <c r="AE80" s="55">
        <f t="shared" si="10"/>
        <v>1.2438171226380474</v>
      </c>
      <c r="AF80" s="55">
        <f t="shared" si="10"/>
        <v>1.1555792465883485</v>
      </c>
      <c r="AG80" s="55">
        <f t="shared" si="10"/>
        <v>0.97387223345415586</v>
      </c>
      <c r="AH80" s="55">
        <f t="shared" si="10"/>
        <v>0.78554814063049683</v>
      </c>
      <c r="AI80" s="55">
        <f t="shared" si="10"/>
        <v>0.6811096342118631</v>
      </c>
      <c r="AJ80" s="55">
        <f t="shared" si="10"/>
        <v>0.4549323439680602</v>
      </c>
      <c r="AK80" s="55">
        <f t="shared" si="10"/>
        <v>0.22274358081662796</v>
      </c>
      <c r="AL80" s="55">
        <f t="shared" si="10"/>
        <v>-1.4372587100310126E-2</v>
      </c>
      <c r="AM80" s="55">
        <f t="shared" si="10"/>
        <v>-0.2554059282139845</v>
      </c>
      <c r="AN80" s="55">
        <f t="shared" si="10"/>
        <v>-0.23218063444329975</v>
      </c>
      <c r="AO80" s="55">
        <f t="shared" si="10"/>
        <v>-0.21090633047538357</v>
      </c>
      <c r="AP80" s="55">
        <f t="shared" si="10"/>
        <v>-0.19067433908567308</v>
      </c>
      <c r="AQ80" s="55">
        <f t="shared" si="10"/>
        <v>-0.1714419908013034</v>
      </c>
      <c r="AR80" s="55">
        <f t="shared" si="10"/>
        <v>-0.15316821751815632</v>
      </c>
      <c r="AS80" s="55">
        <f t="shared" si="10"/>
        <v>-0.13508961819097201</v>
      </c>
      <c r="AT80" s="55">
        <f t="shared" si="10"/>
        <v>-0.11933978983634172</v>
      </c>
      <c r="AU80" s="55">
        <f t="shared" si="10"/>
        <v>-0.10371050207140868</v>
      </c>
      <c r="AV80" s="55">
        <f t="shared" si="10"/>
        <v>-8.8890417976020528E-2</v>
      </c>
      <c r="AW80" s="55">
        <f t="shared" si="10"/>
        <v>-7.5488813902880869E-2</v>
      </c>
      <c r="AX80" s="55">
        <f t="shared" si="10"/>
        <v>-6.3416899677782468E-2</v>
      </c>
      <c r="AY80" s="55">
        <f t="shared" si="10"/>
        <v>-4.9573377915468939E-2</v>
      </c>
      <c r="AZ80" s="55">
        <f t="shared" si="10"/>
        <v>-3.7949452855698514E-2</v>
      </c>
      <c r="BA80" s="55">
        <f t="shared" si="10"/>
        <v>-2.8341792128502269E-2</v>
      </c>
      <c r="BB80" s="55">
        <f t="shared" si="10"/>
        <v>-1.9092877451841038E-2</v>
      </c>
      <c r="BC80" s="55">
        <f t="shared" si="10"/>
        <v>-1.0373160060369742E-2</v>
      </c>
      <c r="BD80" s="55">
        <f t="shared" si="10"/>
        <v>-2.6821820014069223E-3</v>
      </c>
    </row>
    <row r="81" spans="1:56" x14ac:dyDescent="0.3">
      <c r="A81" s="75"/>
      <c r="B81" s="15" t="s">
        <v>18</v>
      </c>
      <c r="C81" s="15"/>
      <c r="D81" s="14" t="s">
        <v>38</v>
      </c>
      <c r="E81" s="56">
        <f>+E80</f>
        <v>-0.18775361651041247</v>
      </c>
      <c r="F81" s="56">
        <f t="shared" ref="F81:BD81" si="11">+E81+F80</f>
        <v>-0.25738113528419282</v>
      </c>
      <c r="G81" s="56">
        <f t="shared" si="11"/>
        <v>-0.30328254034780244</v>
      </c>
      <c r="H81" s="56">
        <f t="shared" si="11"/>
        <v>-0.32373017806829529</v>
      </c>
      <c r="I81" s="56">
        <f t="shared" si="11"/>
        <v>-0.30648247076354718</v>
      </c>
      <c r="J81" s="56">
        <f t="shared" si="11"/>
        <v>-0.17050240901134281</v>
      </c>
      <c r="K81" s="56">
        <f t="shared" si="11"/>
        <v>0.12142307262837651</v>
      </c>
      <c r="L81" s="56">
        <f t="shared" si="11"/>
        <v>0.59693434411148305</v>
      </c>
      <c r="M81" s="56">
        <f t="shared" si="11"/>
        <v>1.2751202186757866</v>
      </c>
      <c r="N81" s="56">
        <f t="shared" si="11"/>
        <v>2.1674607362247875</v>
      </c>
      <c r="O81" s="56">
        <f t="shared" si="11"/>
        <v>3.2786966158526933</v>
      </c>
      <c r="P81" s="56">
        <f t="shared" si="11"/>
        <v>4.5922866917215677</v>
      </c>
      <c r="Q81" s="56">
        <f t="shared" si="11"/>
        <v>-1.6889231271365714</v>
      </c>
      <c r="R81" s="56">
        <f t="shared" si="11"/>
        <v>-1.3379737917270464</v>
      </c>
      <c r="S81" s="56">
        <f t="shared" si="11"/>
        <v>-0.91979532647536133</v>
      </c>
      <c r="T81" s="56">
        <f t="shared" si="11"/>
        <v>-0.47607712448677542</v>
      </c>
      <c r="U81" s="56">
        <f t="shared" si="11"/>
        <v>4.2503716100754541E-2</v>
      </c>
      <c r="V81" s="56">
        <f t="shared" si="11"/>
        <v>0.74813010668698254</v>
      </c>
      <c r="W81" s="56">
        <f t="shared" si="11"/>
        <v>1.6198802107781778</v>
      </c>
      <c r="X81" s="56">
        <f t="shared" si="11"/>
        <v>2.6345721523891932</v>
      </c>
      <c r="Y81" s="56">
        <f t="shared" si="11"/>
        <v>3.7671836619897716</v>
      </c>
      <c r="Z81" s="56">
        <f t="shared" si="11"/>
        <v>4.9752700700104491</v>
      </c>
      <c r="AA81" s="56">
        <f t="shared" si="11"/>
        <v>6.2478527567559761</v>
      </c>
      <c r="AB81" s="56">
        <f t="shared" si="11"/>
        <v>7.5566652300327668</v>
      </c>
      <c r="AC81" s="56">
        <f t="shared" si="11"/>
        <v>8.8729078149521552</v>
      </c>
      <c r="AD81" s="56">
        <f t="shared" si="11"/>
        <v>10.167502163933769</v>
      </c>
      <c r="AE81" s="56">
        <f t="shared" si="11"/>
        <v>11.411319286571816</v>
      </c>
      <c r="AF81" s="56">
        <f t="shared" si="11"/>
        <v>12.566898533160165</v>
      </c>
      <c r="AG81" s="56">
        <f t="shared" si="11"/>
        <v>13.540770766614321</v>
      </c>
      <c r="AH81" s="56">
        <f t="shared" si="11"/>
        <v>14.326318907244817</v>
      </c>
      <c r="AI81" s="56">
        <f t="shared" si="11"/>
        <v>15.007428541456679</v>
      </c>
      <c r="AJ81" s="56">
        <f t="shared" si="11"/>
        <v>15.46236088542474</v>
      </c>
      <c r="AK81" s="56">
        <f t="shared" si="11"/>
        <v>15.685104466241368</v>
      </c>
      <c r="AL81" s="56">
        <f t="shared" si="11"/>
        <v>15.670731879141059</v>
      </c>
      <c r="AM81" s="56">
        <f t="shared" si="11"/>
        <v>15.415325950927073</v>
      </c>
      <c r="AN81" s="56">
        <f t="shared" si="11"/>
        <v>15.183145316483774</v>
      </c>
      <c r="AO81" s="56">
        <f t="shared" si="11"/>
        <v>14.97223898600839</v>
      </c>
      <c r="AP81" s="56">
        <f t="shared" si="11"/>
        <v>14.781564646922718</v>
      </c>
      <c r="AQ81" s="56">
        <f t="shared" si="11"/>
        <v>14.610122656121414</v>
      </c>
      <c r="AR81" s="56">
        <f t="shared" si="11"/>
        <v>14.456954438603258</v>
      </c>
      <c r="AS81" s="56">
        <f t="shared" si="11"/>
        <v>14.321864820412285</v>
      </c>
      <c r="AT81" s="56">
        <f t="shared" si="11"/>
        <v>14.202525030575943</v>
      </c>
      <c r="AU81" s="56">
        <f t="shared" si="11"/>
        <v>14.098814528504535</v>
      </c>
      <c r="AV81" s="56">
        <f t="shared" si="11"/>
        <v>14.009924110528514</v>
      </c>
      <c r="AW81" s="56">
        <f t="shared" si="11"/>
        <v>13.934435296625633</v>
      </c>
      <c r="AX81" s="56">
        <f t="shared" si="11"/>
        <v>13.87101839694785</v>
      </c>
      <c r="AY81" s="56">
        <f t="shared" si="11"/>
        <v>13.821445019032382</v>
      </c>
      <c r="AZ81" s="56">
        <f t="shared" si="11"/>
        <v>13.783495566176683</v>
      </c>
      <c r="BA81" s="56">
        <f t="shared" si="11"/>
        <v>13.75515377404818</v>
      </c>
      <c r="BB81" s="56">
        <f t="shared" si="11"/>
        <v>13.736060896596339</v>
      </c>
      <c r="BC81" s="56">
        <f t="shared" si="11"/>
        <v>13.725687736535969</v>
      </c>
      <c r="BD81" s="56">
        <f t="shared" si="11"/>
        <v>13.723005554534561</v>
      </c>
    </row>
    <row r="82" spans="1:56" x14ac:dyDescent="0.3">
      <c r="A82" s="75"/>
      <c r="B82" s="14"/>
      <c r="E82" s="137"/>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6"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6"/>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327</v>
      </c>
      <c r="D90" s="4" t="s">
        <v>87</v>
      </c>
      <c r="E90" s="38">
        <f>'Workings baseline'!C15</f>
        <v>758.56682476800006</v>
      </c>
      <c r="F90" s="38">
        <f>'Workings baseline'!D15</f>
        <v>4814.3448935400011</v>
      </c>
      <c r="G90" s="38">
        <f>'Workings baseline'!E15</f>
        <v>533.38179072000003</v>
      </c>
      <c r="H90" s="38">
        <f>'Workings baseline'!F15</f>
        <v>5687.7190261100013</v>
      </c>
      <c r="I90" s="38">
        <f>'Workings baseline'!G15</f>
        <v>10515.727767300001</v>
      </c>
      <c r="J90" s="38">
        <f>'Workings baseline'!H15</f>
        <v>15017.408014290002</v>
      </c>
      <c r="K90" s="38">
        <f>'Workings baseline'!I15</f>
        <v>19192.759767080002</v>
      </c>
      <c r="L90" s="38">
        <f>'Workings baseline'!J15</f>
        <v>23041.783025670004</v>
      </c>
      <c r="M90" s="38">
        <f>'Workings baseline'!K15</f>
        <v>26564.477790060006</v>
      </c>
      <c r="N90" s="38">
        <f>'Workings baseline'!L15</f>
        <v>29760.844060250009</v>
      </c>
      <c r="O90" s="38">
        <f>'Workings baseline'!M15</f>
        <v>32630.881836240009</v>
      </c>
      <c r="P90" s="38">
        <f>'Workings baseline'!N15</f>
        <v>34788.057149700013</v>
      </c>
      <c r="Q90" s="38">
        <f>'Workings baseline'!O15</f>
        <v>33319.578925800015</v>
      </c>
      <c r="R90" s="38">
        <f>'Workings baseline'!P15</f>
        <v>31851.100701900014</v>
      </c>
      <c r="S90" s="38">
        <f>'Workings baseline'!Q15</f>
        <v>30382.622478000016</v>
      </c>
      <c r="T90" s="38">
        <f>'Workings baseline'!R15</f>
        <v>28914.144254100014</v>
      </c>
      <c r="U90" s="38">
        <f>'Workings baseline'!S15</f>
        <v>27750.617874980016</v>
      </c>
      <c r="V90" s="38">
        <f>'Workings baseline'!T15</f>
        <v>29152.177427070015</v>
      </c>
      <c r="W90" s="38">
        <f>'Workings baseline'!U15</f>
        <v>30227.408484960022</v>
      </c>
      <c r="X90" s="38">
        <f>'Workings baseline'!V15</f>
        <v>30976.31104865003</v>
      </c>
      <c r="Y90" s="38">
        <f>'Workings baseline'!W15</f>
        <v>31398.885118140035</v>
      </c>
      <c r="Z90" s="38">
        <f>'Workings baseline'!X15</f>
        <v>31495.130693430041</v>
      </c>
      <c r="AA90" s="38">
        <f>'Workings baseline'!Y15</f>
        <v>31265.047774520048</v>
      </c>
      <c r="AB90" s="38">
        <f>'Workings baseline'!Z15</f>
        <v>30708.636361410052</v>
      </c>
      <c r="AC90" s="38">
        <f>'Workings baseline'!AA15</f>
        <v>29825.896454100057</v>
      </c>
      <c r="AD90" s="38">
        <f>'Workings baseline'!AB15</f>
        <v>28616.828052590063</v>
      </c>
      <c r="AE90" s="38">
        <f>'Workings baseline'!AC15</f>
        <v>27081.431156880066</v>
      </c>
      <c r="AF90" s="38">
        <f>'Workings baseline'!AD15</f>
        <v>25094.234594000067</v>
      </c>
      <c r="AG90" s="38">
        <f>'Workings baseline'!AE15</f>
        <v>21830.949652000061</v>
      </c>
      <c r="AH90" s="38">
        <f>'Workings baseline'!AF15</f>
        <v>18567.664710000059</v>
      </c>
      <c r="AI90" s="38">
        <f>'Workings baseline'!AG15</f>
        <v>15304.379768000057</v>
      </c>
      <c r="AJ90" s="38">
        <f>'Workings baseline'!AH15</f>
        <v>12041.094826000057</v>
      </c>
      <c r="AK90" s="38">
        <f>'Workings baseline'!AI15</f>
        <v>8777.8098840000566</v>
      </c>
      <c r="AL90" s="38">
        <f>'Workings baseline'!AJ15</f>
        <v>5514.5249420000564</v>
      </c>
      <c r="AM90" s="38">
        <f>'Workings baseline'!AK15</f>
        <v>2251.2400000000007</v>
      </c>
      <c r="AN90" s="38">
        <f>'Workings baseline'!AL15</f>
        <v>2251.2400000000007</v>
      </c>
      <c r="AO90" s="38">
        <f>'Workings baseline'!AM15</f>
        <v>2251.2400000000007</v>
      </c>
      <c r="AP90" s="38">
        <f>'Workings baseline'!AN15</f>
        <v>2251.2400000000007</v>
      </c>
      <c r="AQ90" s="38">
        <f>'Workings baseline'!AO15</f>
        <v>2251.2400000000007</v>
      </c>
      <c r="AR90" s="38">
        <f>'Workings baseline'!AP15</f>
        <v>2251.2400000000007</v>
      </c>
      <c r="AS90" s="38">
        <f>'Workings baseline'!AQ15</f>
        <v>2251.2400000000007</v>
      </c>
      <c r="AT90" s="38">
        <f>'Workings baseline'!AR15</f>
        <v>2251.2400000000007</v>
      </c>
      <c r="AU90" s="38">
        <f>'Workings baseline'!AS15</f>
        <v>2251.2400000000007</v>
      </c>
      <c r="AV90" s="38">
        <f>'Workings baseline'!AT15</f>
        <v>2251.2400000000007</v>
      </c>
      <c r="AW90" s="38">
        <f>'Workings baseline'!AU15</f>
        <v>2251.2400000000007</v>
      </c>
      <c r="AX90" s="38">
        <f>'Workings baseline'!AV15</f>
        <v>2251.2400000000007</v>
      </c>
      <c r="AY90" s="38">
        <f>'Workings baseline'!AW15</f>
        <v>2251.2400000000007</v>
      </c>
      <c r="AZ90" s="38">
        <f>'Workings baseline'!AX15</f>
        <v>2251.2400000000007</v>
      </c>
      <c r="BA90" s="38">
        <f>'Workings baseline'!AY15</f>
        <v>2251.2400000000007</v>
      </c>
      <c r="BB90" s="38">
        <f>'Workings baseline'!AZ15</f>
        <v>2251.2400000000007</v>
      </c>
      <c r="BC90" s="38">
        <f>'Workings baseline'!BA15</f>
        <v>2251.2400000000007</v>
      </c>
      <c r="BD90" s="38">
        <f>'Workings baseline'!BB15</f>
        <v>2251.2400000000007</v>
      </c>
    </row>
    <row r="91" spans="1:56" ht="16.5" x14ac:dyDescent="0.3">
      <c r="A91" s="196"/>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disablePrompts="1"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2"/>
  <sheetViews>
    <sheetView workbookViewId="0">
      <selection activeCell="E24" sqref="E24"/>
    </sheetView>
  </sheetViews>
  <sheetFormatPr defaultRowHeight="15" x14ac:dyDescent="0.25"/>
  <cols>
    <col min="1" max="1" width="5.85546875" customWidth="1"/>
    <col min="2" max="2" width="64.85546875" customWidth="1"/>
  </cols>
  <sheetData>
    <row r="1" spans="1:1" ht="18.75" x14ac:dyDescent="0.3">
      <c r="A1" s="1" t="s">
        <v>79</v>
      </c>
    </row>
    <row r="2" spans="1:1" ht="21" x14ac:dyDescent="0.35">
      <c r="A2" t="s">
        <v>336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9107C5-B401-4A16-BB12-3D243B9D13F0}">
  <ds:schemaRefs>
    <ds:schemaRef ds:uri="http://www.w3.org/XML/1998/namespace"/>
    <ds:schemaRef ds:uri="http://schemas.openxmlformats.org/package/2006/metadata/core-properties"/>
    <ds:schemaRef ds:uri="http://schemas.microsoft.com/sharepoint/v3/fields"/>
    <ds:schemaRef ds:uri="http://purl.org/dc/terms/"/>
    <ds:schemaRef ds:uri="http://schemas.microsoft.com/office/2006/documentManagement/types"/>
    <ds:schemaRef ds:uri="http://purl.org/dc/dcmitype/"/>
    <ds:schemaRef ds:uri="http://purl.org/dc/elements/1.1/"/>
    <ds:schemaRef ds:uri="efb98dbe-6680-48eb-ac67-85b3a61e7855"/>
    <ds:schemaRef ds:uri="eecedeb9-13b3-4e62-b003-046c92e1668a"/>
    <ds:schemaRef ds:uri="http://schemas.microsoft.com/office/2006/metadata/properties"/>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Option Baseline</vt:lpstr>
      <vt:lpstr>Option 2 ANM</vt:lpstr>
      <vt:lpstr>Workings 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2013-03-27T15:33:01Z</cp:lastPrinted>
  <dcterms:created xsi:type="dcterms:W3CDTF">2012-02-15T20:11:21Z</dcterms:created>
  <dcterms:modified xsi:type="dcterms:W3CDTF">2018-07-04T07:45:35Z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