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7"/>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45621" calcOnSave="0"/>
</workbook>
</file>

<file path=xl/calcChain.xml><?xml version="1.0" encoding="utf-8"?>
<calcChain xmlns="http://schemas.openxmlformats.org/spreadsheetml/2006/main">
  <c r="C29" i="32" l="1"/>
  <c r="C28" i="32"/>
  <c r="C27" i="32"/>
  <c r="C25" i="32"/>
  <c r="C20" i="32"/>
  <c r="C21" i="32"/>
  <c r="C19" i="32"/>
  <c r="B23" i="32"/>
  <c r="C23" i="32"/>
  <c r="B24" i="32"/>
  <c r="C24" i="32"/>
  <c r="B25" i="32"/>
  <c r="D11" i="32"/>
  <c r="C11" i="32"/>
  <c r="B11" i="32"/>
  <c r="E13" i="34" l="1"/>
  <c r="E13" i="33"/>
  <c r="C29" i="29" l="1"/>
  <c r="C28" i="29"/>
  <c r="F13" i="33" l="1"/>
  <c r="B27" i="32"/>
  <c r="F13" i="34"/>
  <c r="E14" i="34" l="1"/>
  <c r="E14" i="33"/>
  <c r="E15" i="34"/>
  <c r="E15" i="33"/>
  <c r="F15" i="33"/>
  <c r="B28" i="32"/>
  <c r="B29" i="32"/>
  <c r="F15" i="34"/>
  <c r="K86" i="34"/>
  <c r="F14" i="33"/>
  <c r="F14" i="34"/>
  <c r="M86" i="34"/>
  <c r="AR86" i="34"/>
  <c r="AN86" i="34"/>
  <c r="O86" i="34"/>
  <c r="V86" i="34"/>
  <c r="S86" i="34"/>
  <c r="P86" i="34"/>
  <c r="E86" i="34" l="1"/>
  <c r="AF86" i="34"/>
  <c r="AK86" i="34"/>
  <c r="H86" i="34"/>
  <c r="G86" i="34"/>
  <c r="I86" i="34"/>
  <c r="N86" i="34"/>
  <c r="X86" i="34"/>
  <c r="F86" i="34"/>
  <c r="W86" i="34"/>
  <c r="AU86" i="34"/>
  <c r="AT86" i="34"/>
  <c r="R86" i="34"/>
  <c r="AM86" i="34"/>
  <c r="AO86" i="34"/>
  <c r="BC86" i="34"/>
  <c r="AG86" i="34"/>
  <c r="Y86" i="34"/>
  <c r="AX86" i="34"/>
  <c r="BD86" i="34"/>
  <c r="AP86" i="34"/>
  <c r="AS86" i="34"/>
  <c r="Q86" i="34"/>
  <c r="Z86" i="34"/>
  <c r="AI86" i="34"/>
  <c r="AE86" i="34"/>
  <c r="AQ86" i="34"/>
  <c r="U86" i="34"/>
  <c r="AH86" i="34"/>
  <c r="AJ86" i="34"/>
  <c r="AL86" i="34"/>
  <c r="L86" i="34"/>
  <c r="T86" i="34"/>
  <c r="J86" i="34"/>
  <c r="AA86" i="34"/>
  <c r="AB86" i="34"/>
  <c r="AC86" i="34"/>
  <c r="AD86" i="34"/>
  <c r="AV86" i="34"/>
  <c r="AW86" i="34"/>
  <c r="AY86" i="34"/>
  <c r="AZ86" i="34"/>
  <c r="BA86" i="34"/>
  <c r="BB86" i="34"/>
  <c r="E68" i="33"/>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V60" i="34" s="1"/>
  <c r="AF41" i="34"/>
  <c r="AW41" i="34"/>
  <c r="AW60" i="34" s="1"/>
  <c r="AG41" i="34"/>
  <c r="AG60" i="34" s="1"/>
  <c r="Q41" i="34"/>
  <c r="Q60" i="34" s="1"/>
  <c r="AP41" i="34"/>
  <c r="AP60" i="34" s="1"/>
  <c r="Z41" i="34"/>
  <c r="Z60" i="34" s="1"/>
  <c r="AY41" i="34"/>
  <c r="AI41" i="34"/>
  <c r="AI60" i="34" s="1"/>
  <c r="S41" i="34"/>
  <c r="S60" i="34" s="1"/>
  <c r="AR41" i="34"/>
  <c r="AR60" i="34" s="1"/>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AX60" i="34" s="1"/>
  <c r="R41" i="34"/>
  <c r="R60" i="34" s="1"/>
  <c r="AA41" i="34"/>
  <c r="AA60" i="34" s="1"/>
  <c r="AJ41" i="34"/>
  <c r="AJ60" i="34" s="1"/>
  <c r="AS57" i="34"/>
  <c r="BB57" i="34"/>
  <c r="BB60" i="34" s="1"/>
  <c r="AL57" i="34"/>
  <c r="AU57" i="34"/>
  <c r="BD57" i="34"/>
  <c r="BD60" i="34" s="1"/>
  <c r="AN57" i="34"/>
  <c r="AN60" i="34" s="1"/>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K60" i="34"/>
  <c r="O60" i="34"/>
  <c r="E63" i="34"/>
  <c r="E64" i="34" s="1"/>
  <c r="F61" i="34"/>
  <c r="AT60" i="34"/>
  <c r="J60" i="34"/>
  <c r="Y60" i="34"/>
  <c r="T60" i="34"/>
  <c r="AQ60" i="34"/>
  <c r="AF60" i="34"/>
  <c r="AY60" i="34"/>
  <c r="L60" i="34"/>
  <c r="I60" i="34"/>
  <c r="M60" i="34"/>
  <c r="P60" i="34"/>
  <c r="N60" i="34"/>
  <c r="AK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B36" i="33"/>
  <c r="AI36" i="33"/>
  <c r="L36" i="33"/>
  <c r="L60" i="33" s="1"/>
  <c r="S36" i="33"/>
  <c r="S60" i="33" s="1"/>
  <c r="AA29" i="33"/>
  <c r="D41" i="20"/>
  <c r="H12" i="20"/>
  <c r="AZ60" i="34" l="1"/>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<sst xmlns="http://schemas.openxmlformats.org/spreadsheetml/2006/main" count="753" uniqueCount="393">
  <si>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</si>
  <si>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</si>
  <si>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</si>
  <si>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</si>
  <si>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</si>
  <si>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</si>
  <si>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</si>
  <si>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</si>
  <si>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</si>
  <si>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</si>
  <si>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</si>
  <si>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</si>
  <si>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</si>
  <si>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</si>
  <si>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</si>
  <si>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</si>
  <si>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</si>
  <si>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</si>
  <si>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</si>
  <si>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</si>
  <si>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</si>
  <si>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</si>
  <si>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</si>
  <si>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</si>
  <si>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</si>
  <si>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</si>
  <si>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</si>
  <si>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</si>
  <si>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</si>
  <si>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</si>
  <si>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</si>
  <si>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</si>
  <si>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</si>
  <si>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</si>
  <si>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</si>
  <si>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</si>
  <si>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</si>
  <si>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</si>
  <si>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</si>
  <si>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</si>
  <si>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</si>
  <si>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</si>
  <si>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</si>
  <si>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</si>
  <si>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</si>
  <si>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</si>
  <si>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</si>
  <si>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</si>
  <si>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</si>
  <si>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</si>
  <si>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</si>
  <si>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</si>
  <si>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</si>
  <si>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</si>
  <si>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</si>
  <si>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</si>
  <si>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</si>
  <si>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</si>
  <si>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</si>
  <si>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</si>
  <si>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</si>
  <si>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</si>
  <si>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</si>
  <si>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</si>
  <si>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</si>
  <si>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</si>
  <si>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</si>
  <si>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</si>
  <si>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</si>
  <si>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</si>
  <si>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</si>
  <si>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</si>
  <si>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</si>
  <si>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</si>
  <si>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</si>
  <si>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</si>
  <si>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</si>
  <si>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</si>
  <si>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</si>
  <si>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</si>
  <si>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</si>
  <si>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</si>
  <si>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</si>
  <si>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</si>
  <si>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</si>
  <si>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</si>
  <si>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</si>
  <si>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</si>
  <si>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</si>
  <si>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</si>
  <si>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</si>
  <si>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</si>
  <si>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</si>
  <si>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</si>
  <si>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</si>
  <si>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</si>
  <si>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</si>
  <si>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</si>
  <si>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</si>
  <si>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</si>
  <si>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</si>
  <si>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</si>
  <si>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</si>
  <si>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</si>
  <si>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</si>
  <si>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</si>
  <si>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</si>
  <si>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</si>
  <si>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</si>
  <si>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</si>
  <si>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</si>
  <si>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</si>
  <si>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</si>
  <si>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</si>
  <si>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</si>
  <si>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</si>
  <si>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</si>
  <si>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</si>
  <si>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</si>
  <si>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</si>
  <si>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</si>
  <si>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</si>
  <si>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</si>
  <si>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</si>
  <si>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</si>
  <si>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</si>
  <si>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</si>
  <si>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</si>
  <si>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</si>
  <si>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</si>
  <si>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</si>
  <si>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</si>
  <si>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</si>
  <si>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</si>
  <si>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</si>
  <si>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</si>
  <si>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</si>
  <si>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</si>
  <si>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</si>
  <si>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</si>
  <si>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</si>
  <si>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</si>
  <si>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</si>
  <si>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</si>
  <si>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</si>
  <si>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</si>
  <si>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</si>
  <si>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</si>
  <si>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</si>
  <si>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</si>
  <si>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</si>
  <si>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</si>
  <si>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</si>
  <si>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</si>
  <si>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</si>
  <si>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</si>
  <si>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</si>
  <si>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</si>
  <si>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</si>
  <si>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</si>
  <si>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</si>
  <si>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</si>
  <si>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</si>
  <si>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</si>
  <si>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</si>
  <si>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</si>
  <si>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</si>
  <si>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</si>
  <si>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</si>
  <si>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</si>
  <si>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</si>
  <si>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</si>
  <si>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</si>
  <si>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</si>
  <si>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</si>
  <si>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</si>
  <si>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</si>
  <si>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</si>
  <si>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</si>
  <si>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</si>
  <si>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</si>
  <si>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</si>
  <si>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</si>
  <si>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</si>
  <si>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</si>
  <si>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</si>
  <si>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</si>
  <si>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</si>
  <si>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</si>
  <si>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</si>
  <si>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</si>
  <si>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</si>
  <si>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</si>
  <si>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</si>
  <si>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</si>
  <si>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</si>
  <si>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</si>
  <si>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</si>
  <si>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</si>
  <si>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</si>
  <si>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</si>
  <si>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</si>
  <si>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</si>
  <si>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</si>
  <si>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</si>
  <si>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</si>
  <si>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</si>
  <si>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</si>
  <si>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</si>
  <si>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</si>
  <si>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</si>
  <si>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</si>
  <si>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</si>
  <si>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</si>
  <si>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</si>
  <si>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</si>
  <si>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</si>
  <si>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</si>
  <si>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</si>
  <si>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</si>
  <si>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</si>
  <si>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</si>
  <si>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</si>
  <si>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</si>
  <si>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</si>
  <si>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</si>
  <si>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</si>
  <si>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</si>
  <si>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</si>
  <si>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</si>
  <si>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</si>
  <si>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</si>
  <si>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</si>
  <si>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</si>
  <si>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</si>
  <si>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</si>
  <si>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</si>
  <si>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</si>
  <si>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</si>
  <si>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</si>
  <si>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</si>
  <si>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</si>
  <si>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</si>
  <si>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</si>
  <si>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</si>
  <si>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</si>
  <si>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</si>
  <si>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</si>
  <si>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</si>
  <si>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</si>
  <si>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</si>
  <si>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</si>
  <si>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</si>
  <si>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</si>
  <si>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</si>
  <si>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</si>
  <si>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</si>
  <si>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</si>
  <si>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</si>
  <si>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</si>
  <si>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</si>
  <si>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</si>
  <si>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</si>
  <si>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</si>
  <si>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</si>
  <si>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</si>
  <si>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</si>
  <si>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</si>
  <si>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</si>
  <si>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</si>
  <si>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</si>
  <si>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</si>
  <si>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</si>
  <si>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</si>
  <si>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</si>
  <si>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</si>
  <si>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</si>
  <si>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</si>
  <si>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</si>
  <si>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</si>
  <si>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</si>
  <si>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</si>
  <si>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</si>
  <si>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</si>
  <si>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</si>
  <si>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</si>
  <si>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</si>
  <si>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</si>
  <si>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</si>
  <si>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</si>
  <si>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</si>
  <si>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</si>
  <si>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</si>
  <si>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</si>
  <si>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</si>
  <si>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</si>
  <si>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</si>
  <si>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</si>
  <si>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</si>
  <si>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</si>
  <si>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</si>
  <si>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</si>
  <si>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</si>
  <si>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</si>
  <si>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</si>
  <si>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</si>
  <si>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</si>
  <si>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</si>
  <si>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</si>
  <si>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</si>
  <si>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</si>
  <si>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</si>
  <si>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</si>
  <si>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</si>
  <si>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</si>
  <si>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</si>
  <si>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</si>
  <si>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</si>
  <si>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</si>
  <si>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</si>
  <si>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</si>
  <si>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</si>
  <si>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</si>
  <si>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</si>
  <si>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</si>
  <si>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</si>
  <si>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</si>
  <si>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</si>
  <si>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</si>
  <si>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</si>
  <si>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</si>
  <si>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</si>
  <si>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</si>
  <si>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</si>
  <si>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</si>
  <si>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</si>
  <si>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</si>
  <si>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</si>
  <si>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</si>
  <si>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</si>
  <si>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</si>
  <si>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</si>
  <si>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</si>
  <si>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</si>
  <si>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</si>
  <si>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</si>
  <si>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</si>
  <si>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</si>
  <si>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70 sqmm cable cost </t>
  </si>
  <si>
    <t xml:space="preserve">150 sqmm cable cost </t>
  </si>
  <si>
    <t xml:space="preserve">Difference in cable cost </t>
  </si>
  <si>
    <t>Life time of cable (years)</t>
  </si>
  <si>
    <t>50+ years</t>
  </si>
  <si>
    <t>Total km of 11kV cable installed per annum in ED1 (CV7:Replacement)</t>
  </si>
  <si>
    <t>Total km of 11kV cable installed per annum in ED1 (CV1:Primary Reinforcement)</t>
  </si>
  <si>
    <t>CV7: Replacement total cost increase due to 150 sqmm upgrade</t>
  </si>
  <si>
    <t>CV1: Primary Reinforcement total cost increase due to 150 sqmm upgrade</t>
  </si>
  <si>
    <t>Total km of 11kV cable installed per annum in ED1 (V3 Connections &amp; V4 Other Cost Movements)</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</si>
  <si>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</si>
  <si>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</si>
  <si>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</si>
  <si>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</si>
  <si>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MWh losses saving by upgrading cable from 70 sqmm to 150 sqmm (Mwh/km)</t>
  </si>
  <si>
    <t>11 kV upsizing SSES</t>
  </si>
  <si>
    <t>Assumption</t>
  </si>
  <si>
    <t>Reviewed</t>
  </si>
  <si>
    <t>Location</t>
  </si>
  <si>
    <t>Validity</t>
  </si>
  <si>
    <t>Notes</t>
  </si>
  <si>
    <t>Yes</t>
  </si>
  <si>
    <t>Replacement of cables to reduce losses</t>
  </si>
  <si>
    <t>Replaced assets are those planned for repalcement during RIIO-ED1 and so are most likely HI5</t>
  </si>
  <si>
    <t>Percentage of cable installed to reduce losses</t>
  </si>
  <si>
    <t>Total km of 11kV cable installed per annum in ED1 (CV7:Replacement) due to losses</t>
  </si>
  <si>
    <t>Total km of 11kV cable installed per annum in ED1 (CV1:Primary Reinforcement) due to losses</t>
  </si>
  <si>
    <t>Total km of 11kV cable installed per annum in ED1 (V3 Connections &amp; V4 Other Cost Movements due to losses</t>
  </si>
  <si>
    <t>MWh losses savings</t>
  </si>
  <si>
    <t>11kV demand data was taken from System Planning demand data and used in conjuntion with cable resistance data to calculate MWh losses saving</t>
  </si>
  <si>
    <t>Z:\E - NIA Programme\01. Archive\Reports IFI LCNF &amp; NIA\Regulatory Reports\2017_18\Losses Strategy\Evidence\Cost Benefit Analysis work\Cable upsizing\Calculations\Cable calculations V4.xlsx</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</si>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</sst>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199">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5" fillId="0" borderId="3" xfId="0" applyFont="1" applyBorder="1" applyAlignment="1">
      <alignment vertical="top" wrapText="1"/>
    </xf>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39" fillId="0" borderId="0" xfId="0" applyFont="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0" fontId="0" fillId="0" borderId="0" xfId="0" applyNumberFormat="1" applyFill="1"/>
    <xf numFmtId="170" fontId="0" fillId="0" borderId="0" xfId="7" applyNumberFormat="1" applyFont="1" applyBorder="1"/>
    <xf numFmtId="0" fontId="39" fillId="0" borderId="3" xfId="0" applyFont="1" applyBorder="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 xfId="9"/>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1" t="s">
        <v>222</v>
      </c>
      <c r="C26" s="151"/>
      <c r="D26" s="151"/>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4" activePane="bottomLeft" state="frozen"/>
      <selection activeCell="A7" sqref="A7"/>
      <selection pane="bottomLeft" activeCell="B2" sqref="B2:F3"/>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5" t="s">
        <v>370</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59" t="s">
        <v>371</v>
      </c>
      <c r="C5" s="160"/>
      <c r="D5" s="160"/>
      <c r="E5" s="160"/>
      <c r="F5" s="161"/>
    </row>
    <row r="6" spans="2:26" ht="13.5" customHeight="1" x14ac:dyDescent="0.3">
      <c r="B6" s="27"/>
      <c r="C6" s="27"/>
      <c r="D6" s="27"/>
      <c r="E6" s="27"/>
      <c r="F6" s="27"/>
    </row>
    <row r="7" spans="2:26" x14ac:dyDescent="0.3">
      <c r="B7" s="25" t="s">
        <v>48</v>
      </c>
    </row>
    <row r="8" spans="2:26" x14ac:dyDescent="0.3">
      <c r="B8" s="176" t="s">
        <v>336</v>
      </c>
      <c r="C8" s="177"/>
      <c r="D8" s="171" t="s">
        <v>30</v>
      </c>
      <c r="E8" s="171"/>
      <c r="F8" s="171"/>
    </row>
    <row r="9" spans="2:26" ht="22.5" customHeight="1" x14ac:dyDescent="0.3">
      <c r="B9" s="162" t="s">
        <v>346</v>
      </c>
      <c r="C9" s="163"/>
      <c r="D9" s="172" t="s">
        <v>345</v>
      </c>
      <c r="E9" s="172"/>
      <c r="F9" s="172"/>
    </row>
    <row r="10" spans="2:26" ht="35.25" customHeight="1" x14ac:dyDescent="0.3">
      <c r="B10" s="162" t="s">
        <v>224</v>
      </c>
      <c r="C10" s="163"/>
      <c r="D10" s="173" t="s">
        <v>347</v>
      </c>
      <c r="E10" s="174"/>
      <c r="F10" s="175"/>
    </row>
    <row r="11" spans="2:26" ht="39" customHeight="1" x14ac:dyDescent="0.3">
      <c r="B11" s="162"/>
      <c r="C11" s="163"/>
      <c r="D11" s="172"/>
      <c r="E11" s="172"/>
      <c r="F11" s="172"/>
    </row>
    <row r="12" spans="2:26" ht="22.5" customHeight="1" x14ac:dyDescent="0.3">
      <c r="B12" s="162"/>
      <c r="C12" s="163"/>
      <c r="D12" s="172"/>
      <c r="E12" s="172"/>
      <c r="F12" s="172"/>
    </row>
    <row r="13" spans="2:26" ht="42" customHeight="1" x14ac:dyDescent="0.3">
      <c r="B13" s="162"/>
      <c r="C13" s="163"/>
      <c r="D13" s="172"/>
      <c r="E13" s="172"/>
      <c r="F13" s="172"/>
    </row>
    <row r="14" spans="2:26" ht="22.5" customHeight="1" x14ac:dyDescent="0.3">
      <c r="B14" s="162"/>
      <c r="C14" s="163"/>
      <c r="D14" s="172"/>
      <c r="E14" s="172"/>
      <c r="F14" s="172"/>
    </row>
    <row r="15" spans="2:26" ht="45.75" customHeight="1" x14ac:dyDescent="0.3">
      <c r="B15" s="162"/>
      <c r="C15" s="163"/>
      <c r="D15" s="172"/>
      <c r="E15" s="172"/>
      <c r="F15" s="172"/>
    </row>
    <row r="16" spans="2:26" ht="28.5" customHeight="1" x14ac:dyDescent="0.3">
      <c r="B16" s="162"/>
      <c r="C16" s="163"/>
      <c r="D16" s="172"/>
      <c r="E16" s="172"/>
      <c r="F16" s="172"/>
    </row>
    <row r="17" spans="2:11" ht="22.5" customHeight="1" x14ac:dyDescent="0.3">
      <c r="B17" s="157"/>
      <c r="C17" s="158"/>
      <c r="D17" s="164"/>
      <c r="E17" s="164"/>
      <c r="F17" s="164"/>
    </row>
    <row r="18" spans="2:11" ht="22.5" customHeight="1" x14ac:dyDescent="0.3">
      <c r="B18" s="157"/>
      <c r="C18" s="158"/>
      <c r="D18" s="164"/>
      <c r="E18" s="164"/>
      <c r="F18" s="164"/>
    </row>
    <row r="19" spans="2:11" ht="22.5" customHeight="1" x14ac:dyDescent="0.3">
      <c r="B19" s="157"/>
      <c r="C19" s="158"/>
      <c r="D19" s="164"/>
      <c r="E19" s="164"/>
      <c r="F19" s="164"/>
    </row>
    <row r="20" spans="2:11" ht="22.5" customHeight="1" x14ac:dyDescent="0.3">
      <c r="B20" s="157"/>
      <c r="C20" s="158"/>
      <c r="D20" s="164"/>
      <c r="E20" s="164"/>
      <c r="F20" s="164"/>
    </row>
    <row r="21" spans="2:11" ht="22.5" customHeight="1" x14ac:dyDescent="0.3">
      <c r="B21" s="157"/>
      <c r="C21" s="158"/>
      <c r="D21" s="164"/>
      <c r="E21" s="164"/>
      <c r="F21" s="164"/>
    </row>
    <row r="22" spans="2:11" ht="22.5" customHeight="1" x14ac:dyDescent="0.3">
      <c r="B22" s="157"/>
      <c r="C22" s="158"/>
      <c r="D22" s="164"/>
      <c r="E22" s="164"/>
      <c r="F22" s="164"/>
    </row>
    <row r="23" spans="2:11" ht="22.5" customHeight="1" x14ac:dyDescent="0.3">
      <c r="B23" s="157"/>
      <c r="C23" s="158"/>
      <c r="D23" s="164"/>
      <c r="E23" s="164"/>
      <c r="F23" s="164"/>
    </row>
    <row r="24" spans="2:11" ht="12.75" customHeight="1" x14ac:dyDescent="0.3">
      <c r="B24" s="28"/>
      <c r="C24" s="28"/>
      <c r="D24" s="29"/>
      <c r="E24" s="29"/>
      <c r="F24" s="29"/>
    </row>
    <row r="25" spans="2:11" x14ac:dyDescent="0.3">
      <c r="B25" s="25" t="s">
        <v>49</v>
      </c>
    </row>
    <row r="26" spans="2:11" ht="38.25" customHeight="1" x14ac:dyDescent="0.3">
      <c r="B26" s="153" t="s">
        <v>47</v>
      </c>
      <c r="C26" s="155" t="s">
        <v>27</v>
      </c>
      <c r="D26" s="155" t="s">
        <v>28</v>
      </c>
      <c r="E26" s="155" t="s">
        <v>30</v>
      </c>
      <c r="F26" s="153" t="s">
        <v>339</v>
      </c>
      <c r="G26" s="152" t="s">
        <v>99</v>
      </c>
      <c r="H26" s="152"/>
      <c r="I26" s="152"/>
      <c r="J26" s="152"/>
      <c r="K26" s="152"/>
    </row>
    <row r="27" spans="2:11" ht="36" customHeight="1" x14ac:dyDescent="0.3">
      <c r="B27" s="154"/>
      <c r="C27" s="156"/>
      <c r="D27" s="156"/>
      <c r="E27" s="156"/>
      <c r="F27" s="154"/>
      <c r="G27" s="64" t="s">
        <v>100</v>
      </c>
      <c r="H27" s="64" t="s">
        <v>101</v>
      </c>
      <c r="I27" s="64" t="s">
        <v>102</v>
      </c>
      <c r="J27" s="64" t="s">
        <v>103</v>
      </c>
      <c r="K27" s="64" t="s">
        <v>104</v>
      </c>
    </row>
    <row r="28" spans="2:11" ht="27.75" customHeight="1" x14ac:dyDescent="0.3">
      <c r="B28" s="30">
        <v>1</v>
      </c>
      <c r="C28" s="31" t="str">
        <f>B9&amp;":"&amp;D9</f>
        <v>Baseline:Replace as normal i.e. 70 sqmm cable</v>
      </c>
      <c r="D28" s="30" t="s">
        <v>79</v>
      </c>
      <c r="E28" s="31"/>
      <c r="F28" s="30"/>
      <c r="G28" s="145">
        <f>Baseline!$C$4</f>
        <v>-0.18608213031254214</v>
      </c>
      <c r="H28" s="145">
        <f>Baseline!$C$5</f>
        <v>-0.21780363642057413</v>
      </c>
      <c r="I28" s="145">
        <f>Baseline!$C$6</f>
        <v>-0.23922356389088076</v>
      </c>
      <c r="J28" s="145">
        <f>Baseline!$C$7</f>
        <v>-0.26057866681112479</v>
      </c>
      <c r="K28" s="65"/>
    </row>
    <row r="29" spans="2:11" ht="27.75" customHeight="1" x14ac:dyDescent="0.3">
      <c r="B29" s="30">
        <v>2</v>
      </c>
      <c r="C29" s="141" t="str">
        <f>B10&amp;":"&amp;D10</f>
        <v>Option 1:Replace with larger 150 sqmm cable</v>
      </c>
      <c r="D29" s="30" t="s">
        <v>29</v>
      </c>
      <c r="E29" s="31"/>
      <c r="F29" s="30"/>
      <c r="G29" s="145">
        <f>'Option 1'!$C$4</f>
        <v>-0.1340111495911602</v>
      </c>
      <c r="H29" s="145">
        <f>'Option 1'!$C$5</f>
        <v>-0.14123618881223932</v>
      </c>
      <c r="I29" s="145">
        <f>'Option 1'!$C$6</f>
        <v>-0.14195508909711113</v>
      </c>
      <c r="J29" s="145">
        <f>'Option 1'!$C$7</f>
        <v>-0.13465815586784832</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78" t="s">
        <v>73</v>
      </c>
      <c r="C13" s="179"/>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2"/>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-0.18608213031254214</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-0.21780363642057413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-0.23922356389088076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-0.26057866681112479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template'!B9*'Workings template'!B19)/1000000</f>
        <v>0</v>
      </c>
      <c r="F13" s="62">
        <f>-('Workings template'!C9*'Workings template'!C19)/1000000</f>
        <v>-5.7473209545646697E-3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template'!B9*'Workings template'!B20)/1000000</f>
        <v>0</v>
      </c>
      <c r="F14" s="62">
        <f>-('Workings template'!C9*'Workings template'!C20)/1000000</f>
        <v>-2.0115623340976344E-2</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313</v>
      </c>
      <c r="C15" s="60"/>
      <c r="D15" s="61" t="s">
        <v>39</v>
      </c>
      <c r="E15" s="62">
        <f>-('Workings template'!B9*'Workings template'!B21)/1000000</f>
        <v>0</v>
      </c>
      <c r="F15" s="62">
        <f>-('Workings template'!C9*'Workings template'!C21)/1000000</f>
        <v>-0.23420332889851025</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-0.26006627319405129</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-0.26006627319405129</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-0.18204639123583588</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-7.8019881958215409E-2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-4.0454753607963526E-3</v>
      </c>
      <c r="H31" s="35">
        <f>$F$28/'Fixed data'!$C$7</f>
        <v>-4.0454753607963526E-3</v>
      </c>
      <c r="I31" s="35">
        <f>$F$28/'Fixed data'!$C$7</f>
        <v>-4.0454753607963526E-3</v>
      </c>
      <c r="J31" s="35">
        <f>$F$28/'Fixed data'!$C$7</f>
        <v>-4.0454753607963526E-3</v>
      </c>
      <c r="K31" s="35">
        <f>$F$28/'Fixed data'!$C$7</f>
        <v>-4.0454753607963526E-3</v>
      </c>
      <c r="L31" s="35">
        <f>$F$28/'Fixed data'!$C$7</f>
        <v>-4.0454753607963526E-3</v>
      </c>
      <c r="M31" s="35">
        <f>$F$28/'Fixed data'!$C$7</f>
        <v>-4.0454753607963526E-3</v>
      </c>
      <c r="N31" s="35">
        <f>$F$28/'Fixed data'!$C$7</f>
        <v>-4.0454753607963526E-3</v>
      </c>
      <c r="O31" s="35">
        <f>$F$28/'Fixed data'!$C$7</f>
        <v>-4.0454753607963526E-3</v>
      </c>
      <c r="P31" s="35">
        <f>$F$28/'Fixed data'!$C$7</f>
        <v>-4.0454753607963526E-3</v>
      </c>
      <c r="Q31" s="35">
        <f>$F$28/'Fixed data'!$C$7</f>
        <v>-4.0454753607963526E-3</v>
      </c>
      <c r="R31" s="35">
        <f>$F$28/'Fixed data'!$C$7</f>
        <v>-4.0454753607963526E-3</v>
      </c>
      <c r="S31" s="35">
        <f>$F$28/'Fixed data'!$C$7</f>
        <v>-4.0454753607963526E-3</v>
      </c>
      <c r="T31" s="35">
        <f>$F$28/'Fixed data'!$C$7</f>
        <v>-4.0454753607963526E-3</v>
      </c>
      <c r="U31" s="35">
        <f>$F$28/'Fixed data'!$C$7</f>
        <v>-4.0454753607963526E-3</v>
      </c>
      <c r="V31" s="35">
        <f>$F$28/'Fixed data'!$C$7</f>
        <v>-4.0454753607963526E-3</v>
      </c>
      <c r="W31" s="35">
        <f>$F$28/'Fixed data'!$C$7</f>
        <v>-4.0454753607963526E-3</v>
      </c>
      <c r="X31" s="35">
        <f>$F$28/'Fixed data'!$C$7</f>
        <v>-4.0454753607963526E-3</v>
      </c>
      <c r="Y31" s="35">
        <f>$F$28/'Fixed data'!$C$7</f>
        <v>-4.0454753607963526E-3</v>
      </c>
      <c r="Z31" s="35">
        <f>$F$28/'Fixed data'!$C$7</f>
        <v>-4.0454753607963526E-3</v>
      </c>
      <c r="AA31" s="35">
        <f>$F$28/'Fixed data'!$C$7</f>
        <v>-4.0454753607963526E-3</v>
      </c>
      <c r="AB31" s="35">
        <f>$F$28/'Fixed data'!$C$7</f>
        <v>-4.0454753607963526E-3</v>
      </c>
      <c r="AC31" s="35">
        <f>$F$28/'Fixed data'!$C$7</f>
        <v>-4.0454753607963526E-3</v>
      </c>
      <c r="AD31" s="35">
        <f>$F$28/'Fixed data'!$C$7</f>
        <v>-4.0454753607963526E-3</v>
      </c>
      <c r="AE31" s="35">
        <f>$F$28/'Fixed data'!$C$7</f>
        <v>-4.0454753607963526E-3</v>
      </c>
      <c r="AF31" s="35">
        <f>$F$28/'Fixed data'!$C$7</f>
        <v>-4.0454753607963526E-3</v>
      </c>
      <c r="AG31" s="35">
        <f>$F$28/'Fixed data'!$C$7</f>
        <v>-4.0454753607963526E-3</v>
      </c>
      <c r="AH31" s="35">
        <f>$F$28/'Fixed data'!$C$7</f>
        <v>-4.0454753607963526E-3</v>
      </c>
      <c r="AI31" s="35">
        <f>$F$28/'Fixed data'!$C$7</f>
        <v>-4.0454753607963526E-3</v>
      </c>
      <c r="AJ31" s="35">
        <f>$F$28/'Fixed data'!$C$7</f>
        <v>-4.0454753607963526E-3</v>
      </c>
      <c r="AK31" s="35">
        <f>$F$28/'Fixed data'!$C$7</f>
        <v>-4.0454753607963526E-3</v>
      </c>
      <c r="AL31" s="35">
        <f>$F$28/'Fixed data'!$C$7</f>
        <v>-4.0454753607963526E-3</v>
      </c>
      <c r="AM31" s="35">
        <f>$F$28/'Fixed data'!$C$7</f>
        <v>-4.0454753607963526E-3</v>
      </c>
      <c r="AN31" s="35">
        <f>$F$28/'Fixed data'!$C$7</f>
        <v>-4.0454753607963526E-3</v>
      </c>
      <c r="AO31" s="35">
        <f>$F$28/'Fixed data'!$C$7</f>
        <v>-4.0454753607963526E-3</v>
      </c>
      <c r="AP31" s="35">
        <f>$F$28/'Fixed data'!$C$7</f>
        <v>-4.0454753607963526E-3</v>
      </c>
      <c r="AQ31" s="35">
        <f>$F$28/'Fixed data'!$C$7</f>
        <v>-4.0454753607963526E-3</v>
      </c>
      <c r="AR31" s="35">
        <f>$F$28/'Fixed data'!$C$7</f>
        <v>-4.0454753607963526E-3</v>
      </c>
      <c r="AS31" s="35">
        <f>$F$28/'Fixed data'!$C$7</f>
        <v>-4.0454753607963526E-3</v>
      </c>
      <c r="AT31" s="35">
        <f>$F$28/'Fixed data'!$C$7</f>
        <v>-4.0454753607963526E-3</v>
      </c>
      <c r="AU31" s="35">
        <f>$F$28/'Fixed data'!$C$7</f>
        <v>-4.0454753607963526E-3</v>
      </c>
      <c r="AV31" s="35">
        <f>$F$28/'Fixed data'!$C$7</f>
        <v>-4.0454753607963526E-3</v>
      </c>
      <c r="AW31" s="35">
        <f>$F$28/'Fixed data'!$C$7</f>
        <v>-4.0454753607963526E-3</v>
      </c>
      <c r="AX31" s="35">
        <f>$F$28/'Fixed data'!$C$7</f>
        <v>-4.0454753607963526E-3</v>
      </c>
      <c r="AY31" s="35">
        <f>$F$28/'Fixed data'!$C$7</f>
        <v>-4.0454753607963526E-3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-4.0454753607963526E-3</v>
      </c>
      <c r="H60" s="35">
        <f t="shared" si="5"/>
        <v>-4.0454753607963526E-3</v>
      </c>
      <c r="I60" s="35">
        <f t="shared" si="5"/>
        <v>-4.0454753607963526E-3</v>
      </c>
      <c r="J60" s="35">
        <f t="shared" si="5"/>
        <v>-4.0454753607963526E-3</v>
      </c>
      <c r="K60" s="35">
        <f t="shared" si="5"/>
        <v>-4.0454753607963526E-3</v>
      </c>
      <c r="L60" s="35">
        <f t="shared" si="5"/>
        <v>-4.0454753607963526E-3</v>
      </c>
      <c r="M60" s="35">
        <f t="shared" si="5"/>
        <v>-4.0454753607963526E-3</v>
      </c>
      <c r="N60" s="35">
        <f t="shared" si="5"/>
        <v>-4.0454753607963526E-3</v>
      </c>
      <c r="O60" s="35">
        <f t="shared" si="5"/>
        <v>-4.0454753607963526E-3</v>
      </c>
      <c r="P60" s="35">
        <f t="shared" si="5"/>
        <v>-4.0454753607963526E-3</v>
      </c>
      <c r="Q60" s="35">
        <f t="shared" si="5"/>
        <v>-4.0454753607963526E-3</v>
      </c>
      <c r="R60" s="35">
        <f t="shared" si="5"/>
        <v>-4.0454753607963526E-3</v>
      </c>
      <c r="S60" s="35">
        <f t="shared" si="5"/>
        <v>-4.0454753607963526E-3</v>
      </c>
      <c r="T60" s="35">
        <f t="shared" si="5"/>
        <v>-4.0454753607963526E-3</v>
      </c>
      <c r="U60" s="35">
        <f t="shared" si="5"/>
        <v>-4.0454753607963526E-3</v>
      </c>
      <c r="V60" s="35">
        <f t="shared" si="5"/>
        <v>-4.0454753607963526E-3</v>
      </c>
      <c r="W60" s="35">
        <f t="shared" si="5"/>
        <v>-4.0454753607963526E-3</v>
      </c>
      <c r="X60" s="35">
        <f t="shared" si="5"/>
        <v>-4.0454753607963526E-3</v>
      </c>
      <c r="Y60" s="35">
        <f t="shared" si="5"/>
        <v>-4.0454753607963526E-3</v>
      </c>
      <c r="Z60" s="35">
        <f t="shared" si="5"/>
        <v>-4.0454753607963526E-3</v>
      </c>
      <c r="AA60" s="35">
        <f t="shared" si="5"/>
        <v>-4.0454753607963526E-3</v>
      </c>
      <c r="AB60" s="35">
        <f t="shared" si="5"/>
        <v>-4.0454753607963526E-3</v>
      </c>
      <c r="AC60" s="35">
        <f t="shared" si="5"/>
        <v>-4.0454753607963526E-3</v>
      </c>
      <c r="AD60" s="35">
        <f t="shared" si="5"/>
        <v>-4.0454753607963526E-3</v>
      </c>
      <c r="AE60" s="35">
        <f t="shared" si="5"/>
        <v>-4.0454753607963526E-3</v>
      </c>
      <c r="AF60" s="35">
        <f t="shared" si="5"/>
        <v>-4.0454753607963526E-3</v>
      </c>
      <c r="AG60" s="35">
        <f t="shared" si="5"/>
        <v>-4.0454753607963526E-3</v>
      </c>
      <c r="AH60" s="35">
        <f t="shared" si="5"/>
        <v>-4.0454753607963526E-3</v>
      </c>
      <c r="AI60" s="35">
        <f t="shared" si="5"/>
        <v>-4.0454753607963526E-3</v>
      </c>
      <c r="AJ60" s="35">
        <f t="shared" si="5"/>
        <v>-4.0454753607963526E-3</v>
      </c>
      <c r="AK60" s="35">
        <f t="shared" si="5"/>
        <v>-4.0454753607963526E-3</v>
      </c>
      <c r="AL60" s="35">
        <f t="shared" si="5"/>
        <v>-4.0454753607963526E-3</v>
      </c>
      <c r="AM60" s="35">
        <f t="shared" si="5"/>
        <v>-4.0454753607963526E-3</v>
      </c>
      <c r="AN60" s="35">
        <f t="shared" si="5"/>
        <v>-4.0454753607963526E-3</v>
      </c>
      <c r="AO60" s="35">
        <f t="shared" si="5"/>
        <v>-4.0454753607963526E-3</v>
      </c>
      <c r="AP60" s="35">
        <f t="shared" si="5"/>
        <v>-4.0454753607963526E-3</v>
      </c>
      <c r="AQ60" s="35">
        <f t="shared" si="5"/>
        <v>-4.0454753607963526E-3</v>
      </c>
      <c r="AR60" s="35">
        <f t="shared" si="5"/>
        <v>-4.0454753607963526E-3</v>
      </c>
      <c r="AS60" s="35">
        <f t="shared" si="5"/>
        <v>-4.0454753607963526E-3</v>
      </c>
      <c r="AT60" s="35">
        <f t="shared" si="5"/>
        <v>-4.0454753607963526E-3</v>
      </c>
      <c r="AU60" s="35">
        <f t="shared" si="5"/>
        <v>-4.0454753607963526E-3</v>
      </c>
      <c r="AV60" s="35">
        <f t="shared" si="5"/>
        <v>-4.0454753607963526E-3</v>
      </c>
      <c r="AW60" s="35">
        <f t="shared" si="5"/>
        <v>-4.0454753607963526E-3</v>
      </c>
      <c r="AX60" s="35">
        <f t="shared" si="5"/>
        <v>-4.0454753607963526E-3</v>
      </c>
      <c r="AY60" s="35">
        <f t="shared" si="5"/>
        <v>-4.0454753607963526E-3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-0.18204639123583588</v>
      </c>
      <c r="H61" s="35">
        <f t="shared" si="6"/>
        <v>-0.17800091587503952</v>
      </c>
      <c r="I61" s="35">
        <f t="shared" si="6"/>
        <v>-0.17395544051424316</v>
      </c>
      <c r="J61" s="35">
        <f t="shared" si="6"/>
        <v>-0.16990996515344681</v>
      </c>
      <c r="K61" s="35">
        <f t="shared" si="6"/>
        <v>-0.16586448979265045</v>
      </c>
      <c r="L61" s="35">
        <f t="shared" si="6"/>
        <v>-0.16181901443185409</v>
      </c>
      <c r="M61" s="35">
        <f t="shared" si="6"/>
        <v>-0.15777353907105773</v>
      </c>
      <c r="N61" s="35">
        <f t="shared" si="6"/>
        <v>-0.15372806371026138</v>
      </c>
      <c r="O61" s="35">
        <f t="shared" si="6"/>
        <v>-0.14968258834946502</v>
      </c>
      <c r="P61" s="35">
        <f t="shared" si="6"/>
        <v>-0.14563711298866866</v>
      </c>
      <c r="Q61" s="35">
        <f t="shared" si="6"/>
        <v>-0.1415916376278723</v>
      </c>
      <c r="R61" s="35">
        <f t="shared" si="6"/>
        <v>-0.13754616226707594</v>
      </c>
      <c r="S61" s="35">
        <f t="shared" si="6"/>
        <v>-0.13350068690627959</v>
      </c>
      <c r="T61" s="35">
        <f t="shared" si="6"/>
        <v>-0.12945521154548323</v>
      </c>
      <c r="U61" s="35">
        <f t="shared" si="6"/>
        <v>-0.12540973618468687</v>
      </c>
      <c r="V61" s="35">
        <f t="shared" si="6"/>
        <v>-0.12136426082389051</v>
      </c>
      <c r="W61" s="35">
        <f t="shared" si="6"/>
        <v>-0.11731878546309416</v>
      </c>
      <c r="X61" s="35">
        <f t="shared" si="6"/>
        <v>-0.1132733101022978</v>
      </c>
      <c r="Y61" s="35">
        <f t="shared" si="6"/>
        <v>-0.10922783474150144</v>
      </c>
      <c r="Z61" s="35">
        <f t="shared" si="6"/>
        <v>-0.10518235938070508</v>
      </c>
      <c r="AA61" s="35">
        <f t="shared" si="6"/>
        <v>-0.10113688401990872</v>
      </c>
      <c r="AB61" s="35">
        <f t="shared" si="6"/>
        <v>-9.7091408659112366E-2</v>
      </c>
      <c r="AC61" s="35">
        <f t="shared" si="6"/>
        <v>-9.3045933298316008E-2</v>
      </c>
      <c r="AD61" s="35">
        <f t="shared" si="6"/>
        <v>-8.900045793751965E-2</v>
      </c>
      <c r="AE61" s="35">
        <f t="shared" si="6"/>
        <v>-8.4954982576723292E-2</v>
      </c>
      <c r="AF61" s="35">
        <f t="shared" si="6"/>
        <v>-8.0909507215926935E-2</v>
      </c>
      <c r="AG61" s="35">
        <f t="shared" si="6"/>
        <v>-7.6864031855130577E-2</v>
      </c>
      <c r="AH61" s="35">
        <f t="shared" si="6"/>
        <v>-7.2818556494334219E-2</v>
      </c>
      <c r="AI61" s="35">
        <f t="shared" si="6"/>
        <v>-6.8773081133537861E-2</v>
      </c>
      <c r="AJ61" s="35">
        <f t="shared" si="6"/>
        <v>-6.4727605772741503E-2</v>
      </c>
      <c r="AK61" s="35">
        <f t="shared" si="6"/>
        <v>-6.0682130411945152E-2</v>
      </c>
      <c r="AL61" s="35">
        <f t="shared" si="6"/>
        <v>-5.6636655051148801E-2</v>
      </c>
      <c r="AM61" s="35">
        <f t="shared" si="6"/>
        <v>-5.2591179690352451E-2</v>
      </c>
      <c r="AN61" s="35">
        <f t="shared" si="6"/>
        <v>-4.85457043295561E-2</v>
      </c>
      <c r="AO61" s="35">
        <f t="shared" si="6"/>
        <v>-4.4500228968759749E-2</v>
      </c>
      <c r="AP61" s="35">
        <f t="shared" si="6"/>
        <v>-4.0454753607963398E-2</v>
      </c>
      <c r="AQ61" s="35">
        <f t="shared" si="6"/>
        <v>-3.6409278247167047E-2</v>
      </c>
      <c r="AR61" s="35">
        <f t="shared" si="6"/>
        <v>-3.2363802886370696E-2</v>
      </c>
      <c r="AS61" s="35">
        <f t="shared" si="6"/>
        <v>-2.8318327525574345E-2</v>
      </c>
      <c r="AT61" s="35">
        <f t="shared" si="6"/>
        <v>-2.4272852164777994E-2</v>
      </c>
      <c r="AU61" s="35">
        <f t="shared" si="6"/>
        <v>-2.0227376803981643E-2</v>
      </c>
      <c r="AV61" s="35">
        <f t="shared" si="6"/>
        <v>-1.6181901443185293E-2</v>
      </c>
      <c r="AW61" s="35">
        <f t="shared" si="6"/>
        <v>-1.213642608238894E-2</v>
      </c>
      <c r="AX61" s="35">
        <f t="shared" si="6"/>
        <v>-8.0909507215925873E-3</v>
      </c>
      <c r="AY61" s="35">
        <f t="shared" si="6"/>
        <v>-4.0454753607962347E-3</v>
      </c>
      <c r="AZ61" s="35">
        <f t="shared" si="6"/>
        <v>1.1796119636642288E-16</v>
      </c>
      <c r="BA61" s="35">
        <f t="shared" si="6"/>
        <v>1.1796119636642288E-16</v>
      </c>
      <c r="BB61" s="35">
        <f t="shared" si="6"/>
        <v>1.1796119636642288E-16</v>
      </c>
      <c r="BC61" s="35">
        <f t="shared" si="6"/>
        <v>1.1796119636642288E-16</v>
      </c>
      <c r="BD61" s="35">
        <f t="shared" si="6"/>
        <v>1.1796119636642288E-16</v>
      </c>
    </row>
    <row r="62" spans="1:56" ht="16.5" hidden="1" customHeight="1" outlineLevel="1" x14ac:dyDescent="0.3">
      <c r="A62" s="113"/>
      <c r="B62" s="9" t="s">
        <v>33</v>
      </c>
      <c r="C62" s="9" t="s">
        <v>67</v>
      </c>
      <c r="D62" s="9" t="s">
        <v>39</v>
      </c>
      <c r="E62" s="35">
        <f t="shared" ref="E62:BD62" si="7">E28-E60+E61</f>
        <v>0</v>
      </c>
      <c r="F62" s="35">
        <f t="shared" si="7"/>
        <v>-0.18204639123583588</v>
      </c>
      <c r="G62" s="35">
        <f t="shared" si="7"/>
        <v>-0.17800091587503952</v>
      </c>
      <c r="H62" s="35">
        <f t="shared" si="7"/>
        <v>-0.17395544051424316</v>
      </c>
      <c r="I62" s="35">
        <f t="shared" si="7"/>
        <v>-0.16990996515344681</v>
      </c>
      <c r="J62" s="35">
        <f t="shared" si="7"/>
        <v>-0.16586448979265045</v>
      </c>
      <c r="K62" s="35">
        <f t="shared" si="7"/>
        <v>-0.16181901443185409</v>
      </c>
      <c r="L62" s="35">
        <f t="shared" si="7"/>
        <v>-0.15777353907105773</v>
      </c>
      <c r="M62" s="35">
        <f t="shared" si="7"/>
        <v>-0.15372806371026138</v>
      </c>
      <c r="N62" s="35">
        <f t="shared" si="7"/>
        <v>-0.14968258834946502</v>
      </c>
      <c r="O62" s="35">
        <f t="shared" si="7"/>
        <v>-0.14563711298866866</v>
      </c>
      <c r="P62" s="35">
        <f t="shared" si="7"/>
        <v>-0.1415916376278723</v>
      </c>
      <c r="Q62" s="35">
        <f t="shared" si="7"/>
        <v>-0.13754616226707594</v>
      </c>
      <c r="R62" s="35">
        <f t="shared" si="7"/>
        <v>-0.13350068690627959</v>
      </c>
      <c r="S62" s="35">
        <f t="shared" si="7"/>
        <v>-0.12945521154548323</v>
      </c>
      <c r="T62" s="35">
        <f t="shared" si="7"/>
        <v>-0.12540973618468687</v>
      </c>
      <c r="U62" s="35">
        <f t="shared" si="7"/>
        <v>-0.12136426082389051</v>
      </c>
      <c r="V62" s="35">
        <f t="shared" si="7"/>
        <v>-0.11731878546309416</v>
      </c>
      <c r="W62" s="35">
        <f t="shared" si="7"/>
        <v>-0.1132733101022978</v>
      </c>
      <c r="X62" s="35">
        <f t="shared" si="7"/>
        <v>-0.10922783474150144</v>
      </c>
      <c r="Y62" s="35">
        <f t="shared" si="7"/>
        <v>-0.10518235938070508</v>
      </c>
      <c r="Z62" s="35">
        <f t="shared" si="7"/>
        <v>-0.10113688401990872</v>
      </c>
      <c r="AA62" s="35">
        <f t="shared" si="7"/>
        <v>-9.7091408659112366E-2</v>
      </c>
      <c r="AB62" s="35">
        <f t="shared" si="7"/>
        <v>-9.3045933298316008E-2</v>
      </c>
      <c r="AC62" s="35">
        <f t="shared" si="7"/>
        <v>-8.900045793751965E-2</v>
      </c>
      <c r="AD62" s="35">
        <f t="shared" si="7"/>
        <v>-8.4954982576723292E-2</v>
      </c>
      <c r="AE62" s="35">
        <f t="shared" si="7"/>
        <v>-8.0909507215926935E-2</v>
      </c>
      <c r="AF62" s="35">
        <f t="shared" si="7"/>
        <v>-7.6864031855130577E-2</v>
      </c>
      <c r="AG62" s="35">
        <f t="shared" si="7"/>
        <v>-7.2818556494334219E-2</v>
      </c>
      <c r="AH62" s="35">
        <f t="shared" si="7"/>
        <v>-6.8773081133537861E-2</v>
      </c>
      <c r="AI62" s="35">
        <f t="shared" si="7"/>
        <v>-6.4727605772741503E-2</v>
      </c>
      <c r="AJ62" s="35">
        <f t="shared" si="7"/>
        <v>-6.0682130411945152E-2</v>
      </c>
      <c r="AK62" s="35">
        <f t="shared" si="7"/>
        <v>-5.6636655051148801E-2</v>
      </c>
      <c r="AL62" s="35">
        <f t="shared" si="7"/>
        <v>-5.2591179690352451E-2</v>
      </c>
      <c r="AM62" s="35">
        <f t="shared" si="7"/>
        <v>-4.85457043295561E-2</v>
      </c>
      <c r="AN62" s="35">
        <f t="shared" si="7"/>
        <v>-4.4500228968759749E-2</v>
      </c>
      <c r="AO62" s="35">
        <f t="shared" si="7"/>
        <v>-4.0454753607963398E-2</v>
      </c>
      <c r="AP62" s="35">
        <f t="shared" si="7"/>
        <v>-3.6409278247167047E-2</v>
      </c>
      <c r="AQ62" s="35">
        <f t="shared" si="7"/>
        <v>-3.2363802886370696E-2</v>
      </c>
      <c r="AR62" s="35">
        <f t="shared" si="7"/>
        <v>-2.8318327525574345E-2</v>
      </c>
      <c r="AS62" s="35">
        <f t="shared" si="7"/>
        <v>-2.4272852164777994E-2</v>
      </c>
      <c r="AT62" s="35">
        <f t="shared" si="7"/>
        <v>-2.0227376803981643E-2</v>
      </c>
      <c r="AU62" s="35">
        <f t="shared" si="7"/>
        <v>-1.6181901443185293E-2</v>
      </c>
      <c r="AV62" s="35">
        <f t="shared" si="7"/>
        <v>-1.213642608238894E-2</v>
      </c>
      <c r="AW62" s="35">
        <f t="shared" si="7"/>
        <v>-8.0909507215925873E-3</v>
      </c>
      <c r="AX62" s="35">
        <f t="shared" si="7"/>
        <v>-4.0454753607962347E-3</v>
      </c>
      <c r="AY62" s="35">
        <f t="shared" si="7"/>
        <v>1.1796119636642288E-16</v>
      </c>
      <c r="AZ62" s="35">
        <f t="shared" si="7"/>
        <v>1.1796119636642288E-16</v>
      </c>
      <c r="BA62" s="35">
        <f t="shared" si="7"/>
        <v>1.1796119636642288E-16</v>
      </c>
      <c r="BB62" s="35">
        <f t="shared" si="7"/>
        <v>1.1796119636642288E-16</v>
      </c>
      <c r="BC62" s="35">
        <f t="shared" si="7"/>
        <v>1.1796119636642288E-16</v>
      </c>
      <c r="BD62" s="35">
        <f t="shared" si="7"/>
        <v>1.1796119636642288E-16</v>
      </c>
    </row>
    <row r="63" spans="1:56" ht="16.5" collapsed="1" x14ac:dyDescent="0.3">
      <c r="A63" s="113"/>
      <c r="B63" s="9" t="s">
        <v>8</v>
      </c>
      <c r="C63" s="11" t="s">
        <v>66</v>
      </c>
      <c r="D63" s="9" t="s">
        <v>39</v>
      </c>
      <c r="E63" s="35">
        <f>AVERAGE(E61:E62)*'Fixed data'!$C$3</f>
        <v>0</v>
      </c>
      <c r="F63" s="35">
        <f>AVERAGE(F61:F62)*'Fixed data'!$C$3</f>
        <v>-3.6409278247167176E-3</v>
      </c>
      <c r="G63" s="35">
        <f>AVERAGE(G61:G62)*'Fixed data'!$C$3</f>
        <v>-7.2009461422175083E-3</v>
      </c>
      <c r="H63" s="35">
        <f>AVERAGE(H61:H62)*'Fixed data'!$C$3</f>
        <v>-7.0391271277856536E-3</v>
      </c>
      <c r="I63" s="35">
        <f>AVERAGE(I61:I62)*'Fixed data'!$C$3</f>
        <v>-6.8773081133537998E-3</v>
      </c>
      <c r="J63" s="35">
        <f>AVERAGE(J61:J62)*'Fixed data'!$C$3</f>
        <v>-6.7154890989219451E-3</v>
      </c>
      <c r="K63" s="35">
        <f>AVERAGE(K61:K62)*'Fixed data'!$C$3</f>
        <v>-6.5536700844900913E-3</v>
      </c>
      <c r="L63" s="35">
        <f>AVERAGE(L61:L62)*'Fixed data'!$C$3</f>
        <v>-6.3918510700582366E-3</v>
      </c>
      <c r="M63" s="35">
        <f>AVERAGE(M61:M62)*'Fixed data'!$C$3</f>
        <v>-6.2300320556263819E-3</v>
      </c>
      <c r="N63" s="35">
        <f>AVERAGE(N61:N62)*'Fixed data'!$C$3</f>
        <v>-6.0682130411945281E-3</v>
      </c>
      <c r="O63" s="35">
        <f>AVERAGE(O61:O62)*'Fixed data'!$C$3</f>
        <v>-5.9063940267626734E-3</v>
      </c>
      <c r="P63" s="35">
        <f>AVERAGE(P61:P62)*'Fixed data'!$C$3</f>
        <v>-5.7445750123308196E-3</v>
      </c>
      <c r="Q63" s="35">
        <f>AVERAGE(Q61:Q62)*'Fixed data'!$C$3</f>
        <v>-5.5827559978989649E-3</v>
      </c>
      <c r="R63" s="35">
        <f>AVERAGE(R61:R62)*'Fixed data'!$C$3</f>
        <v>-5.420936983467111E-3</v>
      </c>
      <c r="S63" s="35">
        <f>AVERAGE(S61:S62)*'Fixed data'!$C$3</f>
        <v>-5.2591179690352563E-3</v>
      </c>
      <c r="T63" s="35">
        <f>AVERAGE(T61:T62)*'Fixed data'!$C$3</f>
        <v>-5.0972989546034025E-3</v>
      </c>
      <c r="U63" s="35">
        <f>AVERAGE(U61:U62)*'Fixed data'!$C$3</f>
        <v>-4.9354799401715478E-3</v>
      </c>
      <c r="V63" s="35">
        <f>AVERAGE(V61:V62)*'Fixed data'!$C$3</f>
        <v>-4.7736609257396931E-3</v>
      </c>
      <c r="W63" s="35">
        <f>AVERAGE(W61:W62)*'Fixed data'!$C$3</f>
        <v>-4.6118419113078393E-3</v>
      </c>
      <c r="X63" s="35">
        <f>AVERAGE(X61:X62)*'Fixed data'!$C$3</f>
        <v>-4.4500228968759846E-3</v>
      </c>
      <c r="Y63" s="35">
        <f>AVERAGE(Y61:Y62)*'Fixed data'!$C$3</f>
        <v>-4.2882038824441308E-3</v>
      </c>
      <c r="Z63" s="35">
        <f>AVERAGE(Z61:Z62)*'Fixed data'!$C$3</f>
        <v>-4.1263848680122761E-3</v>
      </c>
      <c r="AA63" s="35">
        <f>AVERAGE(AA61:AA62)*'Fixed data'!$C$3</f>
        <v>-3.9645658535804222E-3</v>
      </c>
      <c r="AB63" s="35">
        <f>AVERAGE(AB61:AB62)*'Fixed data'!$C$3</f>
        <v>-3.8027468391485676E-3</v>
      </c>
      <c r="AC63" s="35">
        <f>AVERAGE(AC61:AC62)*'Fixed data'!$C$3</f>
        <v>-3.6409278247167133E-3</v>
      </c>
      <c r="AD63" s="35">
        <f>AVERAGE(AD61:AD62)*'Fixed data'!$C$3</f>
        <v>-3.479108810284859E-3</v>
      </c>
      <c r="AE63" s="35">
        <f>AVERAGE(AE61:AE62)*'Fixed data'!$C$3</f>
        <v>-3.3172897958530048E-3</v>
      </c>
      <c r="AF63" s="35">
        <f>AVERAGE(AF61:AF62)*'Fixed data'!$C$3</f>
        <v>-3.1554707814211505E-3</v>
      </c>
      <c r="AG63" s="35">
        <f>AVERAGE(AG61:AG62)*'Fixed data'!$C$3</f>
        <v>-2.9936517669892958E-3</v>
      </c>
      <c r="AH63" s="35">
        <f>AVERAGE(AH61:AH62)*'Fixed data'!$C$3</f>
        <v>-2.8318327525574415E-3</v>
      </c>
      <c r="AI63" s="35">
        <f>AVERAGE(AI61:AI62)*'Fixed data'!$C$3</f>
        <v>-2.6700137381255873E-3</v>
      </c>
      <c r="AJ63" s="35">
        <f>AVERAGE(AJ61:AJ62)*'Fixed data'!$C$3</f>
        <v>-2.508194723693733E-3</v>
      </c>
      <c r="AK63" s="35">
        <f>AVERAGE(AK61:AK62)*'Fixed data'!$C$3</f>
        <v>-2.3463757092618792E-3</v>
      </c>
      <c r="AL63" s="35">
        <f>AVERAGE(AL61:AL62)*'Fixed data'!$C$3</f>
        <v>-2.1845566948300249E-3</v>
      </c>
      <c r="AM63" s="35">
        <f>AVERAGE(AM61:AM62)*'Fixed data'!$C$3</f>
        <v>-2.0227376803981711E-3</v>
      </c>
      <c r="AN63" s="35">
        <f>AVERAGE(AN61:AN62)*'Fixed data'!$C$3</f>
        <v>-1.8609186659663168E-3</v>
      </c>
      <c r="AO63" s="35">
        <f>AVERAGE(AO61:AO62)*'Fixed data'!$C$3</f>
        <v>-1.699099651534463E-3</v>
      </c>
      <c r="AP63" s="35">
        <f>AVERAGE(AP61:AP62)*'Fixed data'!$C$3</f>
        <v>-1.5372806371026088E-3</v>
      </c>
      <c r="AQ63" s="35">
        <f>AVERAGE(AQ61:AQ62)*'Fixed data'!$C$3</f>
        <v>-1.3754616226707549E-3</v>
      </c>
      <c r="AR63" s="35">
        <f>AVERAGE(AR61:AR62)*'Fixed data'!$C$3</f>
        <v>-1.2136426082389009E-3</v>
      </c>
      <c r="AS63" s="35">
        <f>AVERAGE(AS61:AS62)*'Fixed data'!$C$3</f>
        <v>-1.0518235938070468E-3</v>
      </c>
      <c r="AT63" s="35">
        <f>AVERAGE(AT61:AT62)*'Fixed data'!$C$3</f>
        <v>-8.900045793751928E-4</v>
      </c>
      <c r="AU63" s="35">
        <f>AVERAGE(AU61:AU62)*'Fixed data'!$C$3</f>
        <v>-7.2818556494333875E-4</v>
      </c>
      <c r="AV63" s="35">
        <f>AVERAGE(AV61:AV62)*'Fixed data'!$C$3</f>
        <v>-5.6636655051148471E-4</v>
      </c>
      <c r="AW63" s="35">
        <f>AVERAGE(AW61:AW62)*'Fixed data'!$C$3</f>
        <v>-4.045475360796305E-4</v>
      </c>
      <c r="AX63" s="35">
        <f>AVERAGE(AX61:AX62)*'Fixed data'!$C$3</f>
        <v>-2.4272852164777643E-4</v>
      </c>
      <c r="AY63" s="35">
        <f>AVERAGE(AY61:AY62)*'Fixed data'!$C$3</f>
        <v>-8.0909507215922333E-5</v>
      </c>
      <c r="AZ63" s="35">
        <f>AVERAGE(AZ61:AZ62)*'Fixed data'!$C$3</f>
        <v>4.7184478546569156E-18</v>
      </c>
      <c r="BA63" s="35">
        <f>AVERAGE(BA61:BA62)*'Fixed data'!$C$3</f>
        <v>4.7184478546569156E-18</v>
      </c>
      <c r="BB63" s="35">
        <f>AVERAGE(BB61:BB62)*'Fixed data'!$C$3</f>
        <v>4.7184478546569156E-18</v>
      </c>
      <c r="BC63" s="35">
        <f>AVERAGE(BC61:BC62)*'Fixed data'!$C$3</f>
        <v>4.7184478546569156E-18</v>
      </c>
      <c r="BD63" s="35">
        <f>AVERAGE(BD61:BD62)*'Fixed data'!$C$3</f>
        <v>4.7184478546569156E-18</v>
      </c>
    </row>
    <row r="64" spans="1:56" ht="15.75" thickBot="1" x14ac:dyDescent="0.35">
      <c r="A64" s="112"/>
      <c r="B64" s="12" t="s">
        <v>92</v>
      </c>
      <c r="C64" s="12" t="s">
        <v>44</v>
      </c>
      <c r="D64" s="12" t="s">
        <v>39</v>
      </c>
      <c r="E64" s="53">
        <f t="shared" ref="E64:BD64" si="8">E29+E60+E63</f>
        <v>0</v>
      </c>
      <c r="F64" s="53">
        <f t="shared" si="8"/>
        <v>-8.1660809782932123E-2</v>
      </c>
      <c r="G64" s="53">
        <f t="shared" si="8"/>
        <v>-1.1246421503013861E-2</v>
      </c>
      <c r="H64" s="53">
        <f t="shared" si="8"/>
        <v>-1.1084602488582007E-2</v>
      </c>
      <c r="I64" s="53">
        <f t="shared" si="8"/>
        <v>-1.0922783474150152E-2</v>
      </c>
      <c r="J64" s="53">
        <f t="shared" si="8"/>
        <v>-1.0760964459718298E-2</v>
      </c>
      <c r="K64" s="53">
        <f t="shared" si="8"/>
        <v>-1.0599145445286444E-2</v>
      </c>
      <c r="L64" s="53">
        <f t="shared" si="8"/>
        <v>-1.0437326430854588E-2</v>
      </c>
      <c r="M64" s="53">
        <f t="shared" si="8"/>
        <v>-1.0275507416422735E-2</v>
      </c>
      <c r="N64" s="53">
        <f t="shared" si="8"/>
        <v>-1.0113688401990881E-2</v>
      </c>
      <c r="O64" s="53">
        <f t="shared" si="8"/>
        <v>-9.9518693875590251E-3</v>
      </c>
      <c r="P64" s="53">
        <f t="shared" si="8"/>
        <v>-9.7900503731271731E-3</v>
      </c>
      <c r="Q64" s="53">
        <f t="shared" si="8"/>
        <v>-9.6282313586953175E-3</v>
      </c>
      <c r="R64" s="53">
        <f t="shared" si="8"/>
        <v>-9.4664123442634637E-3</v>
      </c>
      <c r="S64" s="53">
        <f t="shared" si="8"/>
        <v>-9.3045933298316098E-3</v>
      </c>
      <c r="T64" s="53">
        <f t="shared" si="8"/>
        <v>-9.1427743153997543E-3</v>
      </c>
      <c r="U64" s="53">
        <f t="shared" si="8"/>
        <v>-8.9809553009679004E-3</v>
      </c>
      <c r="V64" s="53">
        <f t="shared" si="8"/>
        <v>-8.8191362865360466E-3</v>
      </c>
      <c r="W64" s="53">
        <f t="shared" si="8"/>
        <v>-8.6573172721041911E-3</v>
      </c>
      <c r="X64" s="53">
        <f t="shared" si="8"/>
        <v>-8.4954982576723372E-3</v>
      </c>
      <c r="Y64" s="53">
        <f t="shared" si="8"/>
        <v>-8.3336792432404834E-3</v>
      </c>
      <c r="Z64" s="53">
        <f t="shared" si="8"/>
        <v>-8.1718602288086278E-3</v>
      </c>
      <c r="AA64" s="53">
        <f t="shared" si="8"/>
        <v>-8.0100412143767757E-3</v>
      </c>
      <c r="AB64" s="53">
        <f t="shared" si="8"/>
        <v>-7.8482221999449202E-3</v>
      </c>
      <c r="AC64" s="53">
        <f t="shared" si="8"/>
        <v>-7.6864031855130664E-3</v>
      </c>
      <c r="AD64" s="53">
        <f t="shared" si="8"/>
        <v>-7.5245841710812117E-3</v>
      </c>
      <c r="AE64" s="53">
        <f t="shared" si="8"/>
        <v>-7.362765156649357E-3</v>
      </c>
      <c r="AF64" s="53">
        <f t="shared" si="8"/>
        <v>-7.2009461422175031E-3</v>
      </c>
      <c r="AG64" s="53">
        <f t="shared" si="8"/>
        <v>-7.0391271277856484E-3</v>
      </c>
      <c r="AH64" s="53">
        <f t="shared" si="8"/>
        <v>-6.8773081133537937E-3</v>
      </c>
      <c r="AI64" s="53">
        <f t="shared" si="8"/>
        <v>-6.7154890989219399E-3</v>
      </c>
      <c r="AJ64" s="53">
        <f t="shared" si="8"/>
        <v>-6.5536700844900861E-3</v>
      </c>
      <c r="AK64" s="53">
        <f t="shared" si="8"/>
        <v>-6.3918510700582323E-3</v>
      </c>
      <c r="AL64" s="53">
        <f t="shared" si="8"/>
        <v>-6.2300320556263776E-3</v>
      </c>
      <c r="AM64" s="53">
        <f t="shared" si="8"/>
        <v>-6.0682130411945237E-3</v>
      </c>
      <c r="AN64" s="53">
        <f t="shared" si="8"/>
        <v>-5.906394026762669E-3</v>
      </c>
      <c r="AO64" s="53">
        <f t="shared" si="8"/>
        <v>-5.7445750123308152E-3</v>
      </c>
      <c r="AP64" s="53">
        <f t="shared" si="8"/>
        <v>-5.5827559978989614E-3</v>
      </c>
      <c r="AQ64" s="53">
        <f t="shared" si="8"/>
        <v>-5.4209369834671076E-3</v>
      </c>
      <c r="AR64" s="53">
        <f t="shared" si="8"/>
        <v>-5.2591179690352537E-3</v>
      </c>
      <c r="AS64" s="53">
        <f t="shared" si="8"/>
        <v>-5.0972989546033999E-3</v>
      </c>
      <c r="AT64" s="53">
        <f t="shared" si="8"/>
        <v>-4.9354799401715452E-3</v>
      </c>
      <c r="AU64" s="53">
        <f t="shared" si="8"/>
        <v>-4.7736609257396914E-3</v>
      </c>
      <c r="AV64" s="53">
        <f t="shared" si="8"/>
        <v>-4.6118419113078376E-3</v>
      </c>
      <c r="AW64" s="53">
        <f t="shared" si="8"/>
        <v>-4.4500228968759829E-3</v>
      </c>
      <c r="AX64" s="53">
        <f t="shared" si="8"/>
        <v>-4.288203882444129E-3</v>
      </c>
      <c r="AY64" s="53">
        <f t="shared" si="8"/>
        <v>-4.1263848680122752E-3</v>
      </c>
      <c r="AZ64" s="53">
        <f t="shared" si="8"/>
        <v>4.7184478546569156E-18</v>
      </c>
      <c r="BA64" s="53">
        <f t="shared" si="8"/>
        <v>4.7184478546569156E-18</v>
      </c>
      <c r="BB64" s="53">
        <f t="shared" si="8"/>
        <v>4.7184478546569156E-18</v>
      </c>
      <c r="BC64" s="53">
        <f t="shared" si="8"/>
        <v>4.7184478546569156E-18</v>
      </c>
      <c r="BD64" s="53">
        <f t="shared" si="8"/>
        <v>4.7184478546569156E-18</v>
      </c>
    </row>
    <row r="65" spans="1:56" ht="12.75" customHeight="1" x14ac:dyDescent="0.3">
      <c r="A65" s="18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-8.1660809782932123E-2</v>
      </c>
      <c r="G77" s="54">
        <f>IF('Fixed data'!$G$19=FALSE,G64+G76,G64)</f>
        <v>-1.1246421503013861E-2</v>
      </c>
      <c r="H77" s="54">
        <f>IF('Fixed data'!$G$19=FALSE,H64+H76,H64)</f>
        <v>-1.1084602488582007E-2</v>
      </c>
      <c r="I77" s="54">
        <f>IF('Fixed data'!$G$19=FALSE,I64+I76,I64)</f>
        <v>-1.0922783474150152E-2</v>
      </c>
      <c r="J77" s="54">
        <f>IF('Fixed data'!$G$19=FALSE,J64+J76,J64)</f>
        <v>-1.0760964459718298E-2</v>
      </c>
      <c r="K77" s="54">
        <f>IF('Fixed data'!$G$19=FALSE,K64+K76,K64)</f>
        <v>-1.0599145445286444E-2</v>
      </c>
      <c r="L77" s="54">
        <f>IF('Fixed data'!$G$19=FALSE,L64+L76,L64)</f>
        <v>-1.0437326430854588E-2</v>
      </c>
      <c r="M77" s="54">
        <f>IF('Fixed data'!$G$19=FALSE,M64+M76,M64)</f>
        <v>-1.0275507416422735E-2</v>
      </c>
      <c r="N77" s="54">
        <f>IF('Fixed data'!$G$19=FALSE,N64+N76,N64)</f>
        <v>-1.0113688401990881E-2</v>
      </c>
      <c r="O77" s="54">
        <f>IF('Fixed data'!$G$19=FALSE,O64+O76,O64)</f>
        <v>-9.9518693875590251E-3</v>
      </c>
      <c r="P77" s="54">
        <f>IF('Fixed data'!$G$19=FALSE,P64+P76,P64)</f>
        <v>-9.7900503731271731E-3</v>
      </c>
      <c r="Q77" s="54">
        <f>IF('Fixed data'!$G$19=FALSE,Q64+Q76,Q64)</f>
        <v>-9.6282313586953175E-3</v>
      </c>
      <c r="R77" s="54">
        <f>IF('Fixed data'!$G$19=FALSE,R64+R76,R64)</f>
        <v>-9.4664123442634637E-3</v>
      </c>
      <c r="S77" s="54">
        <f>IF('Fixed data'!$G$19=FALSE,S64+S76,S64)</f>
        <v>-9.3045933298316098E-3</v>
      </c>
      <c r="T77" s="54">
        <f>IF('Fixed data'!$G$19=FALSE,T64+T76,T64)</f>
        <v>-9.1427743153997543E-3</v>
      </c>
      <c r="U77" s="54">
        <f>IF('Fixed data'!$G$19=FALSE,U64+U76,U64)</f>
        <v>-8.9809553009679004E-3</v>
      </c>
      <c r="V77" s="54">
        <f>IF('Fixed data'!$G$19=FALSE,V64+V76,V64)</f>
        <v>-8.8191362865360466E-3</v>
      </c>
      <c r="W77" s="54">
        <f>IF('Fixed data'!$G$19=FALSE,W64+W76,W64)</f>
        <v>-8.6573172721041911E-3</v>
      </c>
      <c r="X77" s="54">
        <f>IF('Fixed data'!$G$19=FALSE,X64+X76,X64)</f>
        <v>-8.4954982576723372E-3</v>
      </c>
      <c r="Y77" s="54">
        <f>IF('Fixed data'!$G$19=FALSE,Y64+Y76,Y64)</f>
        <v>-8.3336792432404834E-3</v>
      </c>
      <c r="Z77" s="54">
        <f>IF('Fixed data'!$G$19=FALSE,Z64+Z76,Z64)</f>
        <v>-8.1718602288086278E-3</v>
      </c>
      <c r="AA77" s="54">
        <f>IF('Fixed data'!$G$19=FALSE,AA64+AA76,AA64)</f>
        <v>-8.0100412143767757E-3</v>
      </c>
      <c r="AB77" s="54">
        <f>IF('Fixed data'!$G$19=FALSE,AB64+AB76,AB64)</f>
        <v>-7.8482221999449202E-3</v>
      </c>
      <c r="AC77" s="54">
        <f>IF('Fixed data'!$G$19=FALSE,AC64+AC76,AC64)</f>
        <v>-7.6864031855130664E-3</v>
      </c>
      <c r="AD77" s="54">
        <f>IF('Fixed data'!$G$19=FALSE,AD64+AD76,AD64)</f>
        <v>-7.5245841710812117E-3</v>
      </c>
      <c r="AE77" s="54">
        <f>IF('Fixed data'!$G$19=FALSE,AE64+AE76,AE64)</f>
        <v>-7.362765156649357E-3</v>
      </c>
      <c r="AF77" s="54">
        <f>IF('Fixed data'!$G$19=FALSE,AF64+AF76,AF64)</f>
        <v>-7.2009461422175031E-3</v>
      </c>
      <c r="AG77" s="54">
        <f>IF('Fixed data'!$G$19=FALSE,AG64+AG76,AG64)</f>
        <v>-7.0391271277856484E-3</v>
      </c>
      <c r="AH77" s="54">
        <f>IF('Fixed data'!$G$19=FALSE,AH64+AH76,AH64)</f>
        <v>-6.8773081133537937E-3</v>
      </c>
      <c r="AI77" s="54">
        <f>IF('Fixed data'!$G$19=FALSE,AI64+AI76,AI64)</f>
        <v>-6.7154890989219399E-3</v>
      </c>
      <c r="AJ77" s="54">
        <f>IF('Fixed data'!$G$19=FALSE,AJ64+AJ76,AJ64)</f>
        <v>-6.5536700844900861E-3</v>
      </c>
      <c r="AK77" s="54">
        <f>IF('Fixed data'!$G$19=FALSE,AK64+AK76,AK64)</f>
        <v>-6.3918510700582323E-3</v>
      </c>
      <c r="AL77" s="54">
        <f>IF('Fixed data'!$G$19=FALSE,AL64+AL76,AL64)</f>
        <v>-6.2300320556263776E-3</v>
      </c>
      <c r="AM77" s="54">
        <f>IF('Fixed data'!$G$19=FALSE,AM64+AM76,AM64)</f>
        <v>-6.0682130411945237E-3</v>
      </c>
      <c r="AN77" s="54">
        <f>IF('Fixed data'!$G$19=FALSE,AN64+AN76,AN64)</f>
        <v>-5.906394026762669E-3</v>
      </c>
      <c r="AO77" s="54">
        <f>IF('Fixed data'!$G$19=FALSE,AO64+AO76,AO64)</f>
        <v>-5.7445750123308152E-3</v>
      </c>
      <c r="AP77" s="54">
        <f>IF('Fixed data'!$G$19=FALSE,AP64+AP76,AP64)</f>
        <v>-5.5827559978989614E-3</v>
      </c>
      <c r="AQ77" s="54">
        <f>IF('Fixed data'!$G$19=FALSE,AQ64+AQ76,AQ64)</f>
        <v>-5.4209369834671076E-3</v>
      </c>
      <c r="AR77" s="54">
        <f>IF('Fixed data'!$G$19=FALSE,AR64+AR76,AR64)</f>
        <v>-5.2591179690352537E-3</v>
      </c>
      <c r="AS77" s="54">
        <f>IF('Fixed data'!$G$19=FALSE,AS64+AS76,AS64)</f>
        <v>-5.0972989546033999E-3</v>
      </c>
      <c r="AT77" s="54">
        <f>IF('Fixed data'!$G$19=FALSE,AT64+AT76,AT64)</f>
        <v>-4.9354799401715452E-3</v>
      </c>
      <c r="AU77" s="54">
        <f>IF('Fixed data'!$G$19=FALSE,AU64+AU76,AU64)</f>
        <v>-4.7736609257396914E-3</v>
      </c>
      <c r="AV77" s="54">
        <f>IF('Fixed data'!$G$19=FALSE,AV64+AV76,AV64)</f>
        <v>-4.6118419113078376E-3</v>
      </c>
      <c r="AW77" s="54">
        <f>IF('Fixed data'!$G$19=FALSE,AW64+AW76,AW64)</f>
        <v>-4.4500228968759829E-3</v>
      </c>
      <c r="AX77" s="54">
        <f>IF('Fixed data'!$G$19=FALSE,AX64+AX76,AX64)</f>
        <v>-4.288203882444129E-3</v>
      </c>
      <c r="AY77" s="54">
        <f>IF('Fixed data'!$G$19=FALSE,AY64+AY76,AY64)</f>
        <v>-4.1263848680122752E-3</v>
      </c>
      <c r="AZ77" s="54">
        <f>IF('Fixed data'!$G$19=FALSE,AZ64+AZ76,AZ64)</f>
        <v>4.7184478546569156E-18</v>
      </c>
      <c r="BA77" s="54">
        <f>IF('Fixed data'!$G$19=FALSE,BA64+BA76,BA64)</f>
        <v>4.7184478546569156E-18</v>
      </c>
      <c r="BB77" s="54">
        <f>IF('Fixed data'!$G$19=FALSE,BB64+BB76,BB64)</f>
        <v>4.7184478546569156E-18</v>
      </c>
      <c r="BC77" s="54">
        <f>IF('Fixed data'!$G$19=FALSE,BC64+BC76,BC64)</f>
        <v>4.7184478546569156E-18</v>
      </c>
      <c r="BD77" s="54">
        <f>IF('Fixed data'!$G$19=FALSE,BD64+BD76,BD64)</f>
        <v>4.7184478546569156E-18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-7.623123973295258E-2</v>
      </c>
      <c r="G80" s="55">
        <f t="shared" si="10"/>
        <v>-1.0143627839511348E-2</v>
      </c>
      <c r="H80" s="55">
        <f t="shared" si="10"/>
        <v>-9.6595906858030437E-3</v>
      </c>
      <c r="I80" s="55">
        <f t="shared" si="10"/>
        <v>-9.1966905926401561E-3</v>
      </c>
      <c r="J80" s="55">
        <f t="shared" si="10"/>
        <v>-8.7540515213536639E-3</v>
      </c>
      <c r="K80" s="55">
        <f t="shared" si="10"/>
        <v>-8.3308325109682172E-3</v>
      </c>
      <c r="L80" s="55">
        <f t="shared" si="10"/>
        <v>-7.9262263075922865E-3</v>
      </c>
      <c r="M80" s="55">
        <f t="shared" si="10"/>
        <v>-7.5394580463934435E-3</v>
      </c>
      <c r="N80" s="55">
        <f t="shared" si="10"/>
        <v>-7.1697839841696562E-3</v>
      </c>
      <c r="O80" s="55">
        <f t="shared" si="10"/>
        <v>-6.8164902806018756E-3</v>
      </c>
      <c r="P80" s="55">
        <f t="shared" si="10"/>
        <v>-6.4788918263448186E-3</v>
      </c>
      <c r="Q80" s="55">
        <f t="shared" si="10"/>
        <v>-6.1563311161818455E-3</v>
      </c>
      <c r="R80" s="55">
        <f t="shared" si="10"/>
        <v>-5.8481771655362795E-3</v>
      </c>
      <c r="S80" s="55">
        <f t="shared" si="10"/>
        <v>-5.5538244686954234E-3</v>
      </c>
      <c r="T80" s="55">
        <f t="shared" si="10"/>
        <v>-5.2726919971651572E-3</v>
      </c>
      <c r="U80" s="55">
        <f t="shared" si="10"/>
        <v>-5.0042222366323162E-3</v>
      </c>
      <c r="V80" s="55">
        <f t="shared" si="10"/>
        <v>-4.7478802610690903E-3</v>
      </c>
      <c r="W80" s="55">
        <f t="shared" si="10"/>
        <v>-4.5031528425687429E-3</v>
      </c>
      <c r="X80" s="55">
        <f t="shared" si="10"/>
        <v>-4.2695475955548149E-3</v>
      </c>
      <c r="Y80" s="55">
        <f t="shared" si="10"/>
        <v>-4.0465921540570144E-3</v>
      </c>
      <c r="Z80" s="55">
        <f t="shared" si="10"/>
        <v>-3.8338333807960076E-3</v>
      </c>
      <c r="AA80" s="55">
        <f t="shared" si="10"/>
        <v>-3.630836606866646E-3</v>
      </c>
      <c r="AB80" s="55">
        <f t="shared" si="10"/>
        <v>-3.4371849008545813E-3</v>
      </c>
      <c r="AC80" s="55">
        <f t="shared" si="10"/>
        <v>-3.2524783662651055E-3</v>
      </c>
      <c r="AD80" s="55">
        <f t="shared" si="10"/>
        <v>-3.0763334661851492E-3</v>
      </c>
      <c r="AE80" s="55">
        <f t="shared" si="10"/>
        <v>-2.9083823741400294E-3</v>
      </c>
      <c r="AF80" s="55">
        <f t="shared" si="10"/>
        <v>-2.7482723501455926E-3</v>
      </c>
      <c r="AG80" s="55">
        <f t="shared" si="10"/>
        <v>-2.5956651409940463E-3</v>
      </c>
      <c r="AH80" s="55">
        <f t="shared" si="10"/>
        <v>-2.4502364038480082E-3</v>
      </c>
      <c r="AI80" s="55">
        <f t="shared" si="10"/>
        <v>-2.686109313038104E-3</v>
      </c>
      <c r="AJ80" s="55">
        <f t="shared" si="10"/>
        <v>-2.5450328033230375E-3</v>
      </c>
      <c r="AK80" s="55">
        <f t="shared" si="10"/>
        <v>-2.4098956186326256E-3</v>
      </c>
      <c r="AL80" s="55">
        <f t="shared" si="10"/>
        <v>-2.280471459195185E-3</v>
      </c>
      <c r="AM80" s="55">
        <f t="shared" si="10"/>
        <v>-2.1565421692048775E-3</v>
      </c>
      <c r="AN80" s="55">
        <f t="shared" si="10"/>
        <v>-2.037897454394253E-3</v>
      </c>
      <c r="AO80" s="55">
        <f t="shared" si="10"/>
        <v>-1.9243346091500461E-3</v>
      </c>
      <c r="AP80" s="55">
        <f t="shared" si="10"/>
        <v>-1.8156582528559169E-3</v>
      </c>
      <c r="AQ80" s="55">
        <f t="shared" si="10"/>
        <v>-1.7116800751561336E-3</v>
      </c>
      <c r="AR80" s="55">
        <f t="shared" si="10"/>
        <v>-1.6122185898442068E-3</v>
      </c>
      <c r="AS80" s="55">
        <f t="shared" si="10"/>
        <v>-1.5170988970901423E-3</v>
      </c>
      <c r="AT80" s="55">
        <f t="shared" si="10"/>
        <v>-1.4261524537293674E-3</v>
      </c>
      <c r="AU80" s="55">
        <f t="shared" si="10"/>
        <v>-1.3392168513454191E-3</v>
      </c>
      <c r="AV80" s="55">
        <f t="shared" si="10"/>
        <v>-1.2561356018872618E-3</v>
      </c>
      <c r="AW80" s="55">
        <f t="shared" si="10"/>
        <v>-1.1767579305705909E-3</v>
      </c>
      <c r="AX80" s="55">
        <f t="shared" si="10"/>
        <v>-1.1009385758206764E-3</v>
      </c>
      <c r="AY80" s="55">
        <f t="shared" si="10"/>
        <v>-1.0285375960222476E-3</v>
      </c>
      <c r="AZ80" s="55">
        <f t="shared" si="10"/>
        <v>1.1418587231671189E-18</v>
      </c>
      <c r="BA80" s="55">
        <f t="shared" si="10"/>
        <v>1.1086007021039991E-18</v>
      </c>
      <c r="BB80" s="55">
        <f t="shared" si="10"/>
        <v>1.0763113612660185E-18</v>
      </c>
      <c r="BC80" s="55">
        <f t="shared" si="10"/>
        <v>1.0449624866660375E-18</v>
      </c>
      <c r="BD80" s="55">
        <f t="shared" si="10"/>
        <v>1.0145266860835315E-18</v>
      </c>
    </row>
    <row r="81" spans="1:56" x14ac:dyDescent="0.3">
      <c r="A81" s="74"/>
      <c r="B81" s="15" t="s">
        <v>18</v>
      </c>
      <c r="C81" s="15"/>
      <c r="D81" s="14" t="s">
        <v>39</v>
      </c>
      <c r="E81" s="56">
        <f>+E80</f>
        <v>0</v>
      </c>
      <c r="F81" s="56">
        <f t="shared" ref="F81:BD81" si="11">+E81+F80</f>
        <v>-7.623123973295258E-2</v>
      </c>
      <c r="G81" s="56">
        <f t="shared" si="11"/>
        <v>-8.6374867572463931E-2</v>
      </c>
      <c r="H81" s="56">
        <f t="shared" si="11"/>
        <v>-9.603445825826698E-2</v>
      </c>
      <c r="I81" s="56">
        <f t="shared" si="11"/>
        <v>-0.10523114885090713</v>
      </c>
      <c r="J81" s="56">
        <f t="shared" si="11"/>
        <v>-0.1139852003722608</v>
      </c>
      <c r="K81" s="56">
        <f t="shared" si="11"/>
        <v>-0.12231603288322902</v>
      </c>
      <c r="L81" s="56">
        <f t="shared" si="11"/>
        <v>-0.1302422591908213</v>
      </c>
      <c r="M81" s="56">
        <f t="shared" si="11"/>
        <v>-0.13778171723721475</v>
      </c>
      <c r="N81" s="56">
        <f t="shared" si="11"/>
        <v>-0.14495150122138439</v>
      </c>
      <c r="O81" s="56">
        <f t="shared" si="11"/>
        <v>-0.15176799150198628</v>
      </c>
      <c r="P81" s="56">
        <f t="shared" si="11"/>
        <v>-0.15824688332833109</v>
      </c>
      <c r="Q81" s="56">
        <f t="shared" si="11"/>
        <v>-0.16440321444451295</v>
      </c>
      <c r="R81" s="56">
        <f t="shared" si="11"/>
        <v>-0.17025139161004924</v>
      </c>
      <c r="S81" s="56">
        <f t="shared" si="11"/>
        <v>-0.17580521607874466</v>
      </c>
      <c r="T81" s="56">
        <f t="shared" si="11"/>
        <v>-0.18107790807590982</v>
      </c>
      <c r="U81" s="56">
        <f t="shared" si="11"/>
        <v>-0.18608213031254214</v>
      </c>
      <c r="V81" s="56">
        <f t="shared" si="11"/>
        <v>-0.19083001057361124</v>
      </c>
      <c r="W81" s="56">
        <f t="shared" si="11"/>
        <v>-0.19533316341617998</v>
      </c>
      <c r="X81" s="56">
        <f t="shared" si="11"/>
        <v>-0.1996027110117348</v>
      </c>
      <c r="Y81" s="56">
        <f t="shared" si="11"/>
        <v>-0.2036493031657918</v>
      </c>
      <c r="Z81" s="56">
        <f t="shared" si="11"/>
        <v>-0.20748313654658782</v>
      </c>
      <c r="AA81" s="56">
        <f t="shared" si="11"/>
        <v>-0.21111397315345445</v>
      </c>
      <c r="AB81" s="56">
        <f t="shared" si="11"/>
        <v>-0.21455115805430902</v>
      </c>
      <c r="AC81" s="56">
        <f t="shared" si="11"/>
        <v>-0.21780363642057413</v>
      </c>
      <c r="AD81" s="56">
        <f t="shared" si="11"/>
        <v>-0.22087996988675929</v>
      </c>
      <c r="AE81" s="56">
        <f t="shared" si="11"/>
        <v>-0.22378835226089933</v>
      </c>
      <c r="AF81" s="56">
        <f t="shared" si="11"/>
        <v>-0.22653662461104493</v>
      </c>
      <c r="AG81" s="56">
        <f t="shared" si="11"/>
        <v>-0.22913228975203898</v>
      </c>
      <c r="AH81" s="56">
        <f t="shared" si="11"/>
        <v>-0.23158252615588698</v>
      </c>
      <c r="AI81" s="56">
        <f t="shared" si="11"/>
        <v>-0.2342686354689251</v>
      </c>
      <c r="AJ81" s="56">
        <f t="shared" si="11"/>
        <v>-0.23681366827224815</v>
      </c>
      <c r="AK81" s="56">
        <f t="shared" si="11"/>
        <v>-0.23922356389088076</v>
      </c>
      <c r="AL81" s="56">
        <f t="shared" si="11"/>
        <v>-0.24150403535007595</v>
      </c>
      <c r="AM81" s="56">
        <f t="shared" si="11"/>
        <v>-0.24366057751928083</v>
      </c>
      <c r="AN81" s="56">
        <f t="shared" si="11"/>
        <v>-0.24569847497367509</v>
      </c>
      <c r="AO81" s="56">
        <f t="shared" si="11"/>
        <v>-0.24762280958282512</v>
      </c>
      <c r="AP81" s="56">
        <f t="shared" si="11"/>
        <v>-0.24943846783568105</v>
      </c>
      <c r="AQ81" s="56">
        <f t="shared" si="11"/>
        <v>-0.25115014791083717</v>
      </c>
      <c r="AR81" s="56">
        <f t="shared" si="11"/>
        <v>-0.2527623665006814</v>
      </c>
      <c r="AS81" s="56">
        <f t="shared" si="11"/>
        <v>-0.25427946539777152</v>
      </c>
      <c r="AT81" s="56">
        <f t="shared" si="11"/>
        <v>-0.25570561785150087</v>
      </c>
      <c r="AU81" s="56">
        <f t="shared" si="11"/>
        <v>-0.25704483470284628</v>
      </c>
      <c r="AV81" s="56">
        <f t="shared" si="11"/>
        <v>-0.25830097030473353</v>
      </c>
      <c r="AW81" s="56">
        <f t="shared" si="11"/>
        <v>-0.25947772823530413</v>
      </c>
      <c r="AX81" s="56">
        <f t="shared" si="11"/>
        <v>-0.26057866681112479</v>
      </c>
      <c r="AY81" s="56">
        <f t="shared" si="11"/>
        <v>-0.26160720440714702</v>
      </c>
      <c r="AZ81" s="56">
        <f t="shared" si="11"/>
        <v>-0.26160720440714702</v>
      </c>
      <c r="BA81" s="56">
        <f t="shared" si="11"/>
        <v>-0.26160720440714702</v>
      </c>
      <c r="BB81" s="56">
        <f t="shared" si="11"/>
        <v>-0.26160720440714702</v>
      </c>
      <c r="BC81" s="56">
        <f t="shared" si="11"/>
        <v>-0.26160720440714702</v>
      </c>
      <c r="BD81" s="56">
        <f t="shared" si="11"/>
        <v>-0.26160720440714702</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-0.1340111495911602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-0.14123618881223932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-0.14195508909711113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-0.13465815586784832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template'!B10*'Workings template'!B19)/1000000</f>
        <v>0</v>
      </c>
      <c r="F13" s="62">
        <f>-('Workings template'!C10*'Workings template'!C19)/1000000</f>
        <v>-7.2057835926093369E-3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template'!B10*'Workings template'!B20)/1000000</f>
        <v>0</v>
      </c>
      <c r="F14" s="62">
        <f>-('Workings template'!C10*'Workings template'!C20)/1000000</f>
        <v>-2.5220242574132676E-2</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313</v>
      </c>
      <c r="C15" s="60"/>
      <c r="D15" s="61" t="s">
        <v>39</v>
      </c>
      <c r="E15" s="62">
        <f>-('Workings template'!B10*'Workings template'!B21)/1000000</f>
        <v>0</v>
      </c>
      <c r="F15" s="62">
        <f>-('Workings template'!C10*'Workings template'!C21)/1000000</f>
        <v>-0.29363568139883045</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-0.32606170756557246</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-0.32606170756557246</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-0.2282431952959007</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-9.7818512269671754E-2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-5.0720710065755709E-3</v>
      </c>
      <c r="H31" s="35">
        <f>$F$28/'Fixed data'!$C$7</f>
        <v>-5.0720710065755709E-3</v>
      </c>
      <c r="I31" s="35">
        <f>$F$28/'Fixed data'!$C$7</f>
        <v>-5.0720710065755709E-3</v>
      </c>
      <c r="J31" s="35">
        <f>$F$28/'Fixed data'!$C$7</f>
        <v>-5.0720710065755709E-3</v>
      </c>
      <c r="K31" s="35">
        <f>$F$28/'Fixed data'!$C$7</f>
        <v>-5.0720710065755709E-3</v>
      </c>
      <c r="L31" s="35">
        <f>$F$28/'Fixed data'!$C$7</f>
        <v>-5.0720710065755709E-3</v>
      </c>
      <c r="M31" s="35">
        <f>$F$28/'Fixed data'!$C$7</f>
        <v>-5.0720710065755709E-3</v>
      </c>
      <c r="N31" s="35">
        <f>$F$28/'Fixed data'!$C$7</f>
        <v>-5.0720710065755709E-3</v>
      </c>
      <c r="O31" s="35">
        <f>$F$28/'Fixed data'!$C$7</f>
        <v>-5.0720710065755709E-3</v>
      </c>
      <c r="P31" s="35">
        <f>$F$28/'Fixed data'!$C$7</f>
        <v>-5.0720710065755709E-3</v>
      </c>
      <c r="Q31" s="35">
        <f>$F$28/'Fixed data'!$C$7</f>
        <v>-5.0720710065755709E-3</v>
      </c>
      <c r="R31" s="35">
        <f>$F$28/'Fixed data'!$C$7</f>
        <v>-5.0720710065755709E-3</v>
      </c>
      <c r="S31" s="35">
        <f>$F$28/'Fixed data'!$C$7</f>
        <v>-5.0720710065755709E-3</v>
      </c>
      <c r="T31" s="35">
        <f>$F$28/'Fixed data'!$C$7</f>
        <v>-5.0720710065755709E-3</v>
      </c>
      <c r="U31" s="35">
        <f>$F$28/'Fixed data'!$C$7</f>
        <v>-5.0720710065755709E-3</v>
      </c>
      <c r="V31" s="35">
        <f>$F$28/'Fixed data'!$C$7</f>
        <v>-5.0720710065755709E-3</v>
      </c>
      <c r="W31" s="35">
        <f>$F$28/'Fixed data'!$C$7</f>
        <v>-5.0720710065755709E-3</v>
      </c>
      <c r="X31" s="35">
        <f>$F$28/'Fixed data'!$C$7</f>
        <v>-5.0720710065755709E-3</v>
      </c>
      <c r="Y31" s="35">
        <f>$F$28/'Fixed data'!$C$7</f>
        <v>-5.0720710065755709E-3</v>
      </c>
      <c r="Z31" s="35">
        <f>$F$28/'Fixed data'!$C$7</f>
        <v>-5.0720710065755709E-3</v>
      </c>
      <c r="AA31" s="35">
        <f>$F$28/'Fixed data'!$C$7</f>
        <v>-5.0720710065755709E-3</v>
      </c>
      <c r="AB31" s="35">
        <f>$F$28/'Fixed data'!$C$7</f>
        <v>-5.0720710065755709E-3</v>
      </c>
      <c r="AC31" s="35">
        <f>$F$28/'Fixed data'!$C$7</f>
        <v>-5.0720710065755709E-3</v>
      </c>
      <c r="AD31" s="35">
        <f>$F$28/'Fixed data'!$C$7</f>
        <v>-5.0720710065755709E-3</v>
      </c>
      <c r="AE31" s="35">
        <f>$F$28/'Fixed data'!$C$7</f>
        <v>-5.0720710065755709E-3</v>
      </c>
      <c r="AF31" s="35">
        <f>$F$28/'Fixed data'!$C$7</f>
        <v>-5.0720710065755709E-3</v>
      </c>
      <c r="AG31" s="35">
        <f>$F$28/'Fixed data'!$C$7</f>
        <v>-5.0720710065755709E-3</v>
      </c>
      <c r="AH31" s="35">
        <f>$F$28/'Fixed data'!$C$7</f>
        <v>-5.0720710065755709E-3</v>
      </c>
      <c r="AI31" s="35">
        <f>$F$28/'Fixed data'!$C$7</f>
        <v>-5.0720710065755709E-3</v>
      </c>
      <c r="AJ31" s="35">
        <f>$F$28/'Fixed data'!$C$7</f>
        <v>-5.0720710065755709E-3</v>
      </c>
      <c r="AK31" s="35">
        <f>$F$28/'Fixed data'!$C$7</f>
        <v>-5.0720710065755709E-3</v>
      </c>
      <c r="AL31" s="35">
        <f>$F$28/'Fixed data'!$C$7</f>
        <v>-5.0720710065755709E-3</v>
      </c>
      <c r="AM31" s="35">
        <f>$F$28/'Fixed data'!$C$7</f>
        <v>-5.0720710065755709E-3</v>
      </c>
      <c r="AN31" s="35">
        <f>$F$28/'Fixed data'!$C$7</f>
        <v>-5.0720710065755709E-3</v>
      </c>
      <c r="AO31" s="35">
        <f>$F$28/'Fixed data'!$C$7</f>
        <v>-5.0720710065755709E-3</v>
      </c>
      <c r="AP31" s="35">
        <f>$F$28/'Fixed data'!$C$7</f>
        <v>-5.0720710065755709E-3</v>
      </c>
      <c r="AQ31" s="35">
        <f>$F$28/'Fixed data'!$C$7</f>
        <v>-5.0720710065755709E-3</v>
      </c>
      <c r="AR31" s="35">
        <f>$F$28/'Fixed data'!$C$7</f>
        <v>-5.0720710065755709E-3</v>
      </c>
      <c r="AS31" s="35">
        <f>$F$28/'Fixed data'!$C$7</f>
        <v>-5.0720710065755709E-3</v>
      </c>
      <c r="AT31" s="35">
        <f>$F$28/'Fixed data'!$C$7</f>
        <v>-5.0720710065755709E-3</v>
      </c>
      <c r="AU31" s="35">
        <f>$F$28/'Fixed data'!$C$7</f>
        <v>-5.0720710065755709E-3</v>
      </c>
      <c r="AV31" s="35">
        <f>$F$28/'Fixed data'!$C$7</f>
        <v>-5.0720710065755709E-3</v>
      </c>
      <c r="AW31" s="35">
        <f>$F$28/'Fixed data'!$C$7</f>
        <v>-5.0720710065755709E-3</v>
      </c>
      <c r="AX31" s="35">
        <f>$F$28/'Fixed data'!$C$7</f>
        <v>-5.0720710065755709E-3</v>
      </c>
      <c r="AY31" s="35">
        <f>$F$28/'Fixed data'!$C$7</f>
        <v>-5.0720710065755709E-3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-5.0720710065755709E-3</v>
      </c>
      <c r="H60" s="35">
        <f t="shared" si="5"/>
        <v>-5.0720710065755709E-3</v>
      </c>
      <c r="I60" s="35">
        <f t="shared" si="5"/>
        <v>-5.0720710065755709E-3</v>
      </c>
      <c r="J60" s="35">
        <f t="shared" si="5"/>
        <v>-5.0720710065755709E-3</v>
      </c>
      <c r="K60" s="35">
        <f t="shared" si="5"/>
        <v>-5.0720710065755709E-3</v>
      </c>
      <c r="L60" s="35">
        <f t="shared" si="5"/>
        <v>-5.0720710065755709E-3</v>
      </c>
      <c r="M60" s="35">
        <f t="shared" si="5"/>
        <v>-5.0720710065755709E-3</v>
      </c>
      <c r="N60" s="35">
        <f t="shared" si="5"/>
        <v>-5.0720710065755709E-3</v>
      </c>
      <c r="O60" s="35">
        <f t="shared" si="5"/>
        <v>-5.0720710065755709E-3</v>
      </c>
      <c r="P60" s="35">
        <f t="shared" si="5"/>
        <v>-5.0720710065755709E-3</v>
      </c>
      <c r="Q60" s="35">
        <f t="shared" si="5"/>
        <v>-5.0720710065755709E-3</v>
      </c>
      <c r="R60" s="35">
        <f t="shared" si="5"/>
        <v>-5.0720710065755709E-3</v>
      </c>
      <c r="S60" s="35">
        <f t="shared" si="5"/>
        <v>-5.0720710065755709E-3</v>
      </c>
      <c r="T60" s="35">
        <f t="shared" si="5"/>
        <v>-5.0720710065755709E-3</v>
      </c>
      <c r="U60" s="35">
        <f t="shared" si="5"/>
        <v>-5.0720710065755709E-3</v>
      </c>
      <c r="V60" s="35">
        <f t="shared" si="5"/>
        <v>-5.0720710065755709E-3</v>
      </c>
      <c r="W60" s="35">
        <f t="shared" si="5"/>
        <v>-5.0720710065755709E-3</v>
      </c>
      <c r="X60" s="35">
        <f t="shared" si="5"/>
        <v>-5.0720710065755709E-3</v>
      </c>
      <c r="Y60" s="35">
        <f t="shared" si="5"/>
        <v>-5.0720710065755709E-3</v>
      </c>
      <c r="Z60" s="35">
        <f t="shared" si="5"/>
        <v>-5.0720710065755709E-3</v>
      </c>
      <c r="AA60" s="35">
        <f t="shared" si="5"/>
        <v>-5.0720710065755709E-3</v>
      </c>
      <c r="AB60" s="35">
        <f t="shared" si="5"/>
        <v>-5.0720710065755709E-3</v>
      </c>
      <c r="AC60" s="35">
        <f t="shared" si="5"/>
        <v>-5.0720710065755709E-3</v>
      </c>
      <c r="AD60" s="35">
        <f t="shared" si="5"/>
        <v>-5.0720710065755709E-3</v>
      </c>
      <c r="AE60" s="35">
        <f t="shared" si="5"/>
        <v>-5.0720710065755709E-3</v>
      </c>
      <c r="AF60" s="35">
        <f t="shared" si="5"/>
        <v>-5.0720710065755709E-3</v>
      </c>
      <c r="AG60" s="35">
        <f t="shared" si="5"/>
        <v>-5.0720710065755709E-3</v>
      </c>
      <c r="AH60" s="35">
        <f t="shared" si="5"/>
        <v>-5.0720710065755709E-3</v>
      </c>
      <c r="AI60" s="35">
        <f t="shared" si="5"/>
        <v>-5.0720710065755709E-3</v>
      </c>
      <c r="AJ60" s="35">
        <f t="shared" si="5"/>
        <v>-5.0720710065755709E-3</v>
      </c>
      <c r="AK60" s="35">
        <f t="shared" si="5"/>
        <v>-5.0720710065755709E-3</v>
      </c>
      <c r="AL60" s="35">
        <f t="shared" si="5"/>
        <v>-5.0720710065755709E-3</v>
      </c>
      <c r="AM60" s="35">
        <f t="shared" si="5"/>
        <v>-5.0720710065755709E-3</v>
      </c>
      <c r="AN60" s="35">
        <f t="shared" si="5"/>
        <v>-5.0720710065755709E-3</v>
      </c>
      <c r="AO60" s="35">
        <f t="shared" si="5"/>
        <v>-5.0720710065755709E-3</v>
      </c>
      <c r="AP60" s="35">
        <f t="shared" si="5"/>
        <v>-5.0720710065755709E-3</v>
      </c>
      <c r="AQ60" s="35">
        <f t="shared" si="5"/>
        <v>-5.0720710065755709E-3</v>
      </c>
      <c r="AR60" s="35">
        <f t="shared" si="5"/>
        <v>-5.0720710065755709E-3</v>
      </c>
      <c r="AS60" s="35">
        <f t="shared" si="5"/>
        <v>-5.0720710065755709E-3</v>
      </c>
      <c r="AT60" s="35">
        <f t="shared" si="5"/>
        <v>-5.0720710065755709E-3</v>
      </c>
      <c r="AU60" s="35">
        <f t="shared" si="5"/>
        <v>-5.0720710065755709E-3</v>
      </c>
      <c r="AV60" s="35">
        <f t="shared" si="5"/>
        <v>-5.0720710065755709E-3</v>
      </c>
      <c r="AW60" s="35">
        <f t="shared" si="5"/>
        <v>-5.0720710065755709E-3</v>
      </c>
      <c r="AX60" s="35">
        <f t="shared" si="5"/>
        <v>-5.0720710065755709E-3</v>
      </c>
      <c r="AY60" s="35">
        <f t="shared" si="5"/>
        <v>-5.0720710065755709E-3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-0.2282431952959007</v>
      </c>
      <c r="H61" s="35">
        <f t="shared" si="6"/>
        <v>-0.22317112428932512</v>
      </c>
      <c r="I61" s="35">
        <f t="shared" si="6"/>
        <v>-0.21809905328274953</v>
      </c>
      <c r="J61" s="35">
        <f t="shared" si="6"/>
        <v>-0.21302698227617395</v>
      </c>
      <c r="K61" s="35">
        <f t="shared" si="6"/>
        <v>-0.20795491126959836</v>
      </c>
      <c r="L61" s="35">
        <f t="shared" si="6"/>
        <v>-0.20288284026302278</v>
      </c>
      <c r="M61" s="35">
        <f t="shared" si="6"/>
        <v>-0.19781076925644719</v>
      </c>
      <c r="N61" s="35">
        <f t="shared" si="6"/>
        <v>-0.19273869824987161</v>
      </c>
      <c r="O61" s="35">
        <f t="shared" si="6"/>
        <v>-0.18766662724329602</v>
      </c>
      <c r="P61" s="35">
        <f t="shared" si="6"/>
        <v>-0.18259455623672044</v>
      </c>
      <c r="Q61" s="35">
        <f t="shared" si="6"/>
        <v>-0.17752248523014486</v>
      </c>
      <c r="R61" s="35">
        <f t="shared" si="6"/>
        <v>-0.17245041422356927</v>
      </c>
      <c r="S61" s="35">
        <f t="shared" si="6"/>
        <v>-0.16737834321699369</v>
      </c>
      <c r="T61" s="35">
        <f t="shared" si="6"/>
        <v>-0.1623062722104181</v>
      </c>
      <c r="U61" s="35">
        <f t="shared" si="6"/>
        <v>-0.15723420120384252</v>
      </c>
      <c r="V61" s="35">
        <f t="shared" si="6"/>
        <v>-0.15216213019726693</v>
      </c>
      <c r="W61" s="35">
        <f t="shared" si="6"/>
        <v>-0.14709005919069135</v>
      </c>
      <c r="X61" s="35">
        <f t="shared" si="6"/>
        <v>-0.14201798818411576</v>
      </c>
      <c r="Y61" s="35">
        <f t="shared" si="6"/>
        <v>-0.13694591717754018</v>
      </c>
      <c r="Z61" s="35">
        <f t="shared" si="6"/>
        <v>-0.13187384617096459</v>
      </c>
      <c r="AA61" s="35">
        <f t="shared" si="6"/>
        <v>-0.12680177516438901</v>
      </c>
      <c r="AB61" s="35">
        <f t="shared" si="6"/>
        <v>-0.12172970415781344</v>
      </c>
      <c r="AC61" s="35">
        <f t="shared" si="6"/>
        <v>-0.11665763315123787</v>
      </c>
      <c r="AD61" s="35">
        <f t="shared" si="6"/>
        <v>-0.1115855621446623</v>
      </c>
      <c r="AE61" s="35">
        <f t="shared" si="6"/>
        <v>-0.10651349113808672</v>
      </c>
      <c r="AF61" s="35">
        <f t="shared" si="6"/>
        <v>-0.10144142013151115</v>
      </c>
      <c r="AG61" s="35">
        <f t="shared" si="6"/>
        <v>-9.6369349124935583E-2</v>
      </c>
      <c r="AH61" s="35">
        <f t="shared" si="6"/>
        <v>-9.1297278118360012E-2</v>
      </c>
      <c r="AI61" s="35">
        <f t="shared" si="6"/>
        <v>-8.6225207111784441E-2</v>
      </c>
      <c r="AJ61" s="35">
        <f t="shared" si="6"/>
        <v>-8.115313610520887E-2</v>
      </c>
      <c r="AK61" s="35">
        <f t="shared" si="6"/>
        <v>-7.6081065098633299E-2</v>
      </c>
      <c r="AL61" s="35">
        <f t="shared" si="6"/>
        <v>-7.1008994092057728E-2</v>
      </c>
      <c r="AM61" s="35">
        <f t="shared" si="6"/>
        <v>-6.5936923085482158E-2</v>
      </c>
      <c r="AN61" s="35">
        <f t="shared" si="6"/>
        <v>-6.0864852078906587E-2</v>
      </c>
      <c r="AO61" s="35">
        <f t="shared" si="6"/>
        <v>-5.5792781072331016E-2</v>
      </c>
      <c r="AP61" s="35">
        <f t="shared" si="6"/>
        <v>-5.0720710065755445E-2</v>
      </c>
      <c r="AQ61" s="35">
        <f t="shared" si="6"/>
        <v>-4.5648639059179874E-2</v>
      </c>
      <c r="AR61" s="35">
        <f t="shared" si="6"/>
        <v>-4.0576568052604303E-2</v>
      </c>
      <c r="AS61" s="35">
        <f t="shared" si="6"/>
        <v>-3.5504497046028732E-2</v>
      </c>
      <c r="AT61" s="35">
        <f t="shared" si="6"/>
        <v>-3.0432426039453161E-2</v>
      </c>
      <c r="AU61" s="35">
        <f t="shared" si="6"/>
        <v>-2.5360355032877591E-2</v>
      </c>
      <c r="AV61" s="35">
        <f t="shared" si="6"/>
        <v>-2.028828402630202E-2</v>
      </c>
      <c r="AW61" s="35">
        <f t="shared" si="6"/>
        <v>-1.5216213019726449E-2</v>
      </c>
      <c r="AX61" s="35">
        <f t="shared" si="6"/>
        <v>-1.0144142013150878E-2</v>
      </c>
      <c r="AY61" s="35">
        <f t="shared" si="6"/>
        <v>-5.0720710065753072E-3</v>
      </c>
      <c r="AZ61" s="35">
        <f t="shared" si="6"/>
        <v>2.6367796834847468E-16</v>
      </c>
      <c r="BA61" s="35">
        <f t="shared" si="6"/>
        <v>2.6367796834847468E-16</v>
      </c>
      <c r="BB61" s="35">
        <f t="shared" si="6"/>
        <v>2.6367796834847468E-16</v>
      </c>
      <c r="BC61" s="35">
        <f t="shared" si="6"/>
        <v>2.6367796834847468E-16</v>
      </c>
      <c r="BD61" s="35">
        <f t="shared" si="6"/>
        <v>2.6367796834847468E-16</v>
      </c>
    </row>
    <row r="62" spans="1:56" ht="16.5" hidden="1" customHeight="1" outlineLevel="1" x14ac:dyDescent="0.3">
      <c r="A62" s="113"/>
      <c r="B62" s="9" t="s">
        <v>33</v>
      </c>
      <c r="C62" s="9" t="s">
        <v>67</v>
      </c>
      <c r="D62" s="9" t="s">
        <v>39</v>
      </c>
      <c r="E62" s="35">
        <f t="shared" ref="E62:BD62" si="7">E28-E60+E61</f>
        <v>0</v>
      </c>
      <c r="F62" s="35">
        <f t="shared" si="7"/>
        <v>-0.2282431952959007</v>
      </c>
      <c r="G62" s="35">
        <f t="shared" si="7"/>
        <v>-0.22317112428932512</v>
      </c>
      <c r="H62" s="35">
        <f t="shared" si="7"/>
        <v>-0.21809905328274953</v>
      </c>
      <c r="I62" s="35">
        <f t="shared" si="7"/>
        <v>-0.21302698227617395</v>
      </c>
      <c r="J62" s="35">
        <f t="shared" si="7"/>
        <v>-0.20795491126959836</v>
      </c>
      <c r="K62" s="35">
        <f t="shared" si="7"/>
        <v>-0.20288284026302278</v>
      </c>
      <c r="L62" s="35">
        <f t="shared" si="7"/>
        <v>-0.19781076925644719</v>
      </c>
      <c r="M62" s="35">
        <f t="shared" si="7"/>
        <v>-0.19273869824987161</v>
      </c>
      <c r="N62" s="35">
        <f t="shared" si="7"/>
        <v>-0.18766662724329602</v>
      </c>
      <c r="O62" s="35">
        <f t="shared" si="7"/>
        <v>-0.18259455623672044</v>
      </c>
      <c r="P62" s="35">
        <f t="shared" si="7"/>
        <v>-0.17752248523014486</v>
      </c>
      <c r="Q62" s="35">
        <f t="shared" si="7"/>
        <v>-0.17245041422356927</v>
      </c>
      <c r="R62" s="35">
        <f t="shared" si="7"/>
        <v>-0.16737834321699369</v>
      </c>
      <c r="S62" s="35">
        <f t="shared" si="7"/>
        <v>-0.1623062722104181</v>
      </c>
      <c r="T62" s="35">
        <f t="shared" si="7"/>
        <v>-0.15723420120384252</v>
      </c>
      <c r="U62" s="35">
        <f t="shared" si="7"/>
        <v>-0.15216213019726693</v>
      </c>
      <c r="V62" s="35">
        <f t="shared" si="7"/>
        <v>-0.14709005919069135</v>
      </c>
      <c r="W62" s="35">
        <f t="shared" si="7"/>
        <v>-0.14201798818411576</v>
      </c>
      <c r="X62" s="35">
        <f t="shared" si="7"/>
        <v>-0.13694591717754018</v>
      </c>
      <c r="Y62" s="35">
        <f t="shared" si="7"/>
        <v>-0.13187384617096459</v>
      </c>
      <c r="Z62" s="35">
        <f t="shared" si="7"/>
        <v>-0.12680177516438901</v>
      </c>
      <c r="AA62" s="35">
        <f t="shared" si="7"/>
        <v>-0.12172970415781344</v>
      </c>
      <c r="AB62" s="35">
        <f t="shared" si="7"/>
        <v>-0.11665763315123787</v>
      </c>
      <c r="AC62" s="35">
        <f t="shared" si="7"/>
        <v>-0.1115855621446623</v>
      </c>
      <c r="AD62" s="35">
        <f t="shared" si="7"/>
        <v>-0.10651349113808672</v>
      </c>
      <c r="AE62" s="35">
        <f t="shared" si="7"/>
        <v>-0.10144142013151115</v>
      </c>
      <c r="AF62" s="35">
        <f t="shared" si="7"/>
        <v>-9.6369349124935583E-2</v>
      </c>
      <c r="AG62" s="35">
        <f t="shared" si="7"/>
        <v>-9.1297278118360012E-2</v>
      </c>
      <c r="AH62" s="35">
        <f t="shared" si="7"/>
        <v>-8.6225207111784441E-2</v>
      </c>
      <c r="AI62" s="35">
        <f t="shared" si="7"/>
        <v>-8.115313610520887E-2</v>
      </c>
      <c r="AJ62" s="35">
        <f t="shared" si="7"/>
        <v>-7.6081065098633299E-2</v>
      </c>
      <c r="AK62" s="35">
        <f t="shared" si="7"/>
        <v>-7.1008994092057728E-2</v>
      </c>
      <c r="AL62" s="35">
        <f t="shared" si="7"/>
        <v>-6.5936923085482158E-2</v>
      </c>
      <c r="AM62" s="35">
        <f t="shared" si="7"/>
        <v>-6.0864852078906587E-2</v>
      </c>
      <c r="AN62" s="35">
        <f t="shared" si="7"/>
        <v>-5.5792781072331016E-2</v>
      </c>
      <c r="AO62" s="35">
        <f t="shared" si="7"/>
        <v>-5.0720710065755445E-2</v>
      </c>
      <c r="AP62" s="35">
        <f t="shared" si="7"/>
        <v>-4.5648639059179874E-2</v>
      </c>
      <c r="AQ62" s="35">
        <f t="shared" si="7"/>
        <v>-4.0576568052604303E-2</v>
      </c>
      <c r="AR62" s="35">
        <f t="shared" si="7"/>
        <v>-3.5504497046028732E-2</v>
      </c>
      <c r="AS62" s="35">
        <f t="shared" si="7"/>
        <v>-3.0432426039453161E-2</v>
      </c>
      <c r="AT62" s="35">
        <f t="shared" si="7"/>
        <v>-2.5360355032877591E-2</v>
      </c>
      <c r="AU62" s="35">
        <f t="shared" si="7"/>
        <v>-2.028828402630202E-2</v>
      </c>
      <c r="AV62" s="35">
        <f t="shared" si="7"/>
        <v>-1.5216213019726449E-2</v>
      </c>
      <c r="AW62" s="35">
        <f t="shared" si="7"/>
        <v>-1.0144142013150878E-2</v>
      </c>
      <c r="AX62" s="35">
        <f t="shared" si="7"/>
        <v>-5.0720710065753072E-3</v>
      </c>
      <c r="AY62" s="35">
        <f t="shared" si="7"/>
        <v>2.6367796834847468E-16</v>
      </c>
      <c r="AZ62" s="35">
        <f t="shared" si="7"/>
        <v>2.6367796834847468E-16</v>
      </c>
      <c r="BA62" s="35">
        <f t="shared" si="7"/>
        <v>2.6367796834847468E-16</v>
      </c>
      <c r="BB62" s="35">
        <f t="shared" si="7"/>
        <v>2.6367796834847468E-16</v>
      </c>
      <c r="BC62" s="35">
        <f t="shared" si="7"/>
        <v>2.6367796834847468E-16</v>
      </c>
      <c r="BD62" s="35">
        <f t="shared" si="7"/>
        <v>2.6367796834847468E-16</v>
      </c>
    </row>
    <row r="63" spans="1:56" ht="16.5" collapsed="1" x14ac:dyDescent="0.3">
      <c r="A63" s="113"/>
      <c r="B63" s="9" t="s">
        <v>8</v>
      </c>
      <c r="C63" s="11" t="s">
        <v>66</v>
      </c>
      <c r="D63" s="9" t="s">
        <v>39</v>
      </c>
      <c r="E63" s="35">
        <f>AVERAGE(E61:E62)*'Fixed data'!$C$3</f>
        <v>0</v>
      </c>
      <c r="F63" s="35">
        <f>AVERAGE(F61:F62)*'Fixed data'!$C$3</f>
        <v>-4.5648639059180139E-3</v>
      </c>
      <c r="G63" s="35">
        <f>AVERAGE(G61:G62)*'Fixed data'!$C$3</f>
        <v>-9.028286391704516E-3</v>
      </c>
      <c r="H63" s="35">
        <f>AVERAGE(H61:H62)*'Fixed data'!$C$3</f>
        <v>-8.8254035514414939E-3</v>
      </c>
      <c r="I63" s="35">
        <f>AVERAGE(I61:I62)*'Fixed data'!$C$3</f>
        <v>-8.6225207111784701E-3</v>
      </c>
      <c r="J63" s="35">
        <f>AVERAGE(J61:J62)*'Fixed data'!$C$3</f>
        <v>-8.4196378709154463E-3</v>
      </c>
      <c r="K63" s="35">
        <f>AVERAGE(K61:K62)*'Fixed data'!$C$3</f>
        <v>-8.2167550306524225E-3</v>
      </c>
      <c r="L63" s="35">
        <f>AVERAGE(L61:L62)*'Fixed data'!$C$3</f>
        <v>-8.0138721903894004E-3</v>
      </c>
      <c r="M63" s="35">
        <f>AVERAGE(M61:M62)*'Fixed data'!$C$3</f>
        <v>-7.8109893501263766E-3</v>
      </c>
      <c r="N63" s="35">
        <f>AVERAGE(N61:N62)*'Fixed data'!$C$3</f>
        <v>-7.6081065098633528E-3</v>
      </c>
      <c r="O63" s="35">
        <f>AVERAGE(O61:O62)*'Fixed data'!$C$3</f>
        <v>-7.405223669600329E-3</v>
      </c>
      <c r="P63" s="35">
        <f>AVERAGE(P61:P62)*'Fixed data'!$C$3</f>
        <v>-7.2023408293373061E-3</v>
      </c>
      <c r="Q63" s="35">
        <f>AVERAGE(Q61:Q62)*'Fixed data'!$C$3</f>
        <v>-6.9994579890742823E-3</v>
      </c>
      <c r="R63" s="35">
        <f>AVERAGE(R61:R62)*'Fixed data'!$C$3</f>
        <v>-6.7965751488112593E-3</v>
      </c>
      <c r="S63" s="35">
        <f>AVERAGE(S61:S62)*'Fixed data'!$C$3</f>
        <v>-6.5936923085482355E-3</v>
      </c>
      <c r="T63" s="35">
        <f>AVERAGE(T61:T62)*'Fixed data'!$C$3</f>
        <v>-6.3908094682852126E-3</v>
      </c>
      <c r="U63" s="35">
        <f>AVERAGE(U61:U62)*'Fixed data'!$C$3</f>
        <v>-6.1879266280221888E-3</v>
      </c>
      <c r="V63" s="35">
        <f>AVERAGE(V61:V62)*'Fixed data'!$C$3</f>
        <v>-5.9850437877591658E-3</v>
      </c>
      <c r="W63" s="35">
        <f>AVERAGE(W61:W62)*'Fixed data'!$C$3</f>
        <v>-5.782160947496142E-3</v>
      </c>
      <c r="X63" s="35">
        <f>AVERAGE(X61:X62)*'Fixed data'!$C$3</f>
        <v>-5.5792781072331191E-3</v>
      </c>
      <c r="Y63" s="35">
        <f>AVERAGE(Y61:Y62)*'Fixed data'!$C$3</f>
        <v>-5.3763952669700953E-3</v>
      </c>
      <c r="Z63" s="35">
        <f>AVERAGE(Z61:Z62)*'Fixed data'!$C$3</f>
        <v>-5.1735124267070724E-3</v>
      </c>
      <c r="AA63" s="35">
        <f>AVERAGE(AA61:AA62)*'Fixed data'!$C$3</f>
        <v>-4.9706295864440486E-3</v>
      </c>
      <c r="AB63" s="35">
        <f>AVERAGE(AB61:AB62)*'Fixed data'!$C$3</f>
        <v>-4.7677467461810265E-3</v>
      </c>
      <c r="AC63" s="35">
        <f>AVERAGE(AC61:AC62)*'Fixed data'!$C$3</f>
        <v>-4.5648639059180027E-3</v>
      </c>
      <c r="AD63" s="35">
        <f>AVERAGE(AD61:AD62)*'Fixed data'!$C$3</f>
        <v>-4.3619810656549806E-3</v>
      </c>
      <c r="AE63" s="35">
        <f>AVERAGE(AE61:AE62)*'Fixed data'!$C$3</f>
        <v>-4.1590982253919577E-3</v>
      </c>
      <c r="AF63" s="35">
        <f>AVERAGE(AF61:AF62)*'Fixed data'!$C$3</f>
        <v>-3.9562153851289347E-3</v>
      </c>
      <c r="AG63" s="35">
        <f>AVERAGE(AG61:AG62)*'Fixed data'!$C$3</f>
        <v>-3.7533325448659118E-3</v>
      </c>
      <c r="AH63" s="35">
        <f>AVERAGE(AH61:AH62)*'Fixed data'!$C$3</f>
        <v>-3.5504497046028893E-3</v>
      </c>
      <c r="AI63" s="35">
        <f>AVERAGE(AI61:AI62)*'Fixed data'!$C$3</f>
        <v>-3.3475668643398659E-3</v>
      </c>
      <c r="AJ63" s="35">
        <f>AVERAGE(AJ61:AJ62)*'Fixed data'!$C$3</f>
        <v>-3.1446840240768438E-3</v>
      </c>
      <c r="AK63" s="35">
        <f>AVERAGE(AK61:AK62)*'Fixed data'!$C$3</f>
        <v>-2.9418011838138205E-3</v>
      </c>
      <c r="AL63" s="35">
        <f>AVERAGE(AL61:AL62)*'Fixed data'!$C$3</f>
        <v>-2.738918343550798E-3</v>
      </c>
      <c r="AM63" s="35">
        <f>AVERAGE(AM61:AM62)*'Fixed data'!$C$3</f>
        <v>-2.5360355032877746E-3</v>
      </c>
      <c r="AN63" s="35">
        <f>AVERAGE(AN61:AN62)*'Fixed data'!$C$3</f>
        <v>-2.3331526630247521E-3</v>
      </c>
      <c r="AO63" s="35">
        <f>AVERAGE(AO61:AO62)*'Fixed data'!$C$3</f>
        <v>-2.1302698227617291E-3</v>
      </c>
      <c r="AP63" s="35">
        <f>AVERAGE(AP61:AP62)*'Fixed data'!$C$3</f>
        <v>-1.9273869824987064E-3</v>
      </c>
      <c r="AQ63" s="35">
        <f>AVERAGE(AQ61:AQ62)*'Fixed data'!$C$3</f>
        <v>-1.7245041422356835E-3</v>
      </c>
      <c r="AR63" s="35">
        <f>AVERAGE(AR61:AR62)*'Fixed data'!$C$3</f>
        <v>-1.5216213019726608E-3</v>
      </c>
      <c r="AS63" s="35">
        <f>AVERAGE(AS61:AS62)*'Fixed data'!$C$3</f>
        <v>-1.3187384617096378E-3</v>
      </c>
      <c r="AT63" s="35">
        <f>AVERAGE(AT61:AT62)*'Fixed data'!$C$3</f>
        <v>-1.1158556214466151E-3</v>
      </c>
      <c r="AU63" s="35">
        <f>AVERAGE(AU61:AU62)*'Fixed data'!$C$3</f>
        <v>-9.1297278118359227E-4</v>
      </c>
      <c r="AV63" s="35">
        <f>AVERAGE(AV61:AV62)*'Fixed data'!$C$3</f>
        <v>-7.1008994092056933E-4</v>
      </c>
      <c r="AW63" s="35">
        <f>AVERAGE(AW61:AW62)*'Fixed data'!$C$3</f>
        <v>-5.072071006575465E-4</v>
      </c>
      <c r="AX63" s="35">
        <f>AVERAGE(AX61:AX62)*'Fixed data'!$C$3</f>
        <v>-3.0432426039452373E-4</v>
      </c>
      <c r="AY63" s="35">
        <f>AVERAGE(AY61:AY62)*'Fixed data'!$C$3</f>
        <v>-1.0144142013150087E-4</v>
      </c>
      <c r="AZ63" s="35">
        <f>AVERAGE(AZ61:AZ62)*'Fixed data'!$C$3</f>
        <v>1.0547118733938987E-17</v>
      </c>
      <c r="BA63" s="35">
        <f>AVERAGE(BA61:BA62)*'Fixed data'!$C$3</f>
        <v>1.0547118733938987E-17</v>
      </c>
      <c r="BB63" s="35">
        <f>AVERAGE(BB61:BB62)*'Fixed data'!$C$3</f>
        <v>1.0547118733938987E-17</v>
      </c>
      <c r="BC63" s="35">
        <f>AVERAGE(BC61:BC62)*'Fixed data'!$C$3</f>
        <v>1.0547118733938987E-17</v>
      </c>
      <c r="BD63" s="35">
        <f>AVERAGE(BD61:BD62)*'Fixed data'!$C$3</f>
        <v>1.0547118733938987E-17</v>
      </c>
    </row>
    <row r="64" spans="1:56" ht="15.75" thickBot="1" x14ac:dyDescent="0.35">
      <c r="A64" s="112"/>
      <c r="B64" s="12" t="s">
        <v>92</v>
      </c>
      <c r="C64" s="12" t="s">
        <v>44</v>
      </c>
      <c r="D64" s="12" t="s">
        <v>39</v>
      </c>
      <c r="E64" s="53">
        <f t="shared" ref="E64:BD64" si="8">E29+E60+E63</f>
        <v>0</v>
      </c>
      <c r="F64" s="53">
        <f t="shared" si="8"/>
        <v>-0.10238337617558976</v>
      </c>
      <c r="G64" s="53">
        <f t="shared" si="8"/>
        <v>-1.4100357398280087E-2</v>
      </c>
      <c r="H64" s="53">
        <f t="shared" si="8"/>
        <v>-1.3897474558017065E-2</v>
      </c>
      <c r="I64" s="53">
        <f t="shared" si="8"/>
        <v>-1.3694591717754041E-2</v>
      </c>
      <c r="J64" s="53">
        <f t="shared" si="8"/>
        <v>-1.3491708877491017E-2</v>
      </c>
      <c r="K64" s="53">
        <f t="shared" si="8"/>
        <v>-1.3288826037227993E-2</v>
      </c>
      <c r="L64" s="53">
        <f t="shared" si="8"/>
        <v>-1.3085943196964971E-2</v>
      </c>
      <c r="M64" s="53">
        <f t="shared" si="8"/>
        <v>-1.2883060356701947E-2</v>
      </c>
      <c r="N64" s="53">
        <f t="shared" si="8"/>
        <v>-1.2680177516438924E-2</v>
      </c>
      <c r="O64" s="53">
        <f t="shared" si="8"/>
        <v>-1.24772946761759E-2</v>
      </c>
      <c r="P64" s="53">
        <f t="shared" si="8"/>
        <v>-1.2274411835912876E-2</v>
      </c>
      <c r="Q64" s="53">
        <f t="shared" si="8"/>
        <v>-1.2071528995649852E-2</v>
      </c>
      <c r="R64" s="53">
        <f t="shared" si="8"/>
        <v>-1.186864615538683E-2</v>
      </c>
      <c r="S64" s="53">
        <f t="shared" si="8"/>
        <v>-1.1665763315123806E-2</v>
      </c>
      <c r="T64" s="53">
        <f t="shared" si="8"/>
        <v>-1.1462880474860784E-2</v>
      </c>
      <c r="U64" s="53">
        <f t="shared" si="8"/>
        <v>-1.1259997634597761E-2</v>
      </c>
      <c r="V64" s="53">
        <f t="shared" si="8"/>
        <v>-1.1057114794334737E-2</v>
      </c>
      <c r="W64" s="53">
        <f t="shared" si="8"/>
        <v>-1.0854231954071713E-2</v>
      </c>
      <c r="X64" s="53">
        <f t="shared" si="8"/>
        <v>-1.0651349113808689E-2</v>
      </c>
      <c r="Y64" s="53">
        <f t="shared" si="8"/>
        <v>-1.0448466273545665E-2</v>
      </c>
      <c r="Z64" s="53">
        <f t="shared" si="8"/>
        <v>-1.0245583433282643E-2</v>
      </c>
      <c r="AA64" s="53">
        <f t="shared" si="8"/>
        <v>-1.0042700593019619E-2</v>
      </c>
      <c r="AB64" s="53">
        <f t="shared" si="8"/>
        <v>-9.8398177527565973E-3</v>
      </c>
      <c r="AC64" s="53">
        <f t="shared" si="8"/>
        <v>-9.6369349124935735E-3</v>
      </c>
      <c r="AD64" s="53">
        <f t="shared" si="8"/>
        <v>-9.4340520722305515E-3</v>
      </c>
      <c r="AE64" s="53">
        <f t="shared" si="8"/>
        <v>-9.2311692319675294E-3</v>
      </c>
      <c r="AF64" s="53">
        <f t="shared" si="8"/>
        <v>-9.0282863917045056E-3</v>
      </c>
      <c r="AG64" s="53">
        <f t="shared" si="8"/>
        <v>-8.8254035514414818E-3</v>
      </c>
      <c r="AH64" s="53">
        <f t="shared" si="8"/>
        <v>-8.6225207111784597E-3</v>
      </c>
      <c r="AI64" s="53">
        <f t="shared" si="8"/>
        <v>-8.4196378709154376E-3</v>
      </c>
      <c r="AJ64" s="53">
        <f t="shared" si="8"/>
        <v>-8.2167550306524138E-3</v>
      </c>
      <c r="AK64" s="53">
        <f t="shared" si="8"/>
        <v>-8.0138721903893918E-3</v>
      </c>
      <c r="AL64" s="53">
        <f t="shared" si="8"/>
        <v>-7.8109893501263688E-3</v>
      </c>
      <c r="AM64" s="53">
        <f t="shared" si="8"/>
        <v>-7.6081065098633459E-3</v>
      </c>
      <c r="AN64" s="53">
        <f t="shared" si="8"/>
        <v>-7.4052236696003229E-3</v>
      </c>
      <c r="AO64" s="53">
        <f t="shared" si="8"/>
        <v>-7.2023408293373E-3</v>
      </c>
      <c r="AP64" s="53">
        <f t="shared" si="8"/>
        <v>-6.9994579890742771E-3</v>
      </c>
      <c r="AQ64" s="53">
        <f t="shared" si="8"/>
        <v>-6.7965751488112541E-3</v>
      </c>
      <c r="AR64" s="53">
        <f t="shared" si="8"/>
        <v>-6.5936923085482321E-3</v>
      </c>
      <c r="AS64" s="53">
        <f t="shared" si="8"/>
        <v>-6.3908094682852083E-3</v>
      </c>
      <c r="AT64" s="53">
        <f t="shared" si="8"/>
        <v>-6.1879266280221862E-3</v>
      </c>
      <c r="AU64" s="53">
        <f t="shared" si="8"/>
        <v>-5.9850437877591632E-3</v>
      </c>
      <c r="AV64" s="53">
        <f t="shared" si="8"/>
        <v>-5.7821609474961403E-3</v>
      </c>
      <c r="AW64" s="53">
        <f t="shared" si="8"/>
        <v>-5.5792781072331174E-3</v>
      </c>
      <c r="AX64" s="53">
        <f t="shared" si="8"/>
        <v>-5.3763952669700944E-3</v>
      </c>
      <c r="AY64" s="53">
        <f t="shared" si="8"/>
        <v>-5.1735124267070715E-3</v>
      </c>
      <c r="AZ64" s="53">
        <f t="shared" si="8"/>
        <v>1.0547118733938987E-17</v>
      </c>
      <c r="BA64" s="53">
        <f t="shared" si="8"/>
        <v>1.0547118733938987E-17</v>
      </c>
      <c r="BB64" s="53">
        <f t="shared" si="8"/>
        <v>1.0547118733938987E-17</v>
      </c>
      <c r="BC64" s="53">
        <f t="shared" si="8"/>
        <v>1.0547118733938987E-17</v>
      </c>
      <c r="BD64" s="53">
        <f t="shared" si="8"/>
        <v>1.0547118733938987E-17</v>
      </c>
    </row>
    <row r="65" spans="1:56" ht="12.75" customHeight="1" x14ac:dyDescent="0.3">
      <c r="A65" s="188" t="s">
        <v>227</v>
      </c>
      <c r="B65" s="9" t="s">
        <v>35</v>
      </c>
      <c r="D65" s="4" t="s">
        <v>39</v>
      </c>
      <c r="E65" s="35">
        <f>'Fixed data'!$G$6*E86/1000000</f>
        <v>0</v>
      </c>
      <c r="F65" s="35">
        <f>'Fixed data'!$G$6*F86/1000000</f>
        <v>8.4972824539201602E-3</v>
      </c>
      <c r="G65" s="35">
        <f>'Fixed data'!$G$6*G86/1000000</f>
        <v>8.4972824539201602E-3</v>
      </c>
      <c r="H65" s="35">
        <f>'Fixed data'!$G$6*H86/1000000</f>
        <v>8.4972824539201602E-3</v>
      </c>
      <c r="I65" s="35">
        <f>'Fixed data'!$G$6*I86/1000000</f>
        <v>8.4972824539201602E-3</v>
      </c>
      <c r="J65" s="35">
        <f>'Fixed data'!$G$6*J86/1000000</f>
        <v>8.4972824539201602E-3</v>
      </c>
      <c r="K65" s="35">
        <f>'Fixed data'!$G$6*K86/1000000</f>
        <v>8.4972824539201602E-3</v>
      </c>
      <c r="L65" s="35">
        <f>'Fixed data'!$G$6*L86/1000000</f>
        <v>8.4972824539201602E-3</v>
      </c>
      <c r="M65" s="35">
        <f>'Fixed data'!$G$6*M86/1000000</f>
        <v>8.4972824539201602E-3</v>
      </c>
      <c r="N65" s="35">
        <f>'Fixed data'!$G$6*N86/1000000</f>
        <v>8.4972824539201602E-3</v>
      </c>
      <c r="O65" s="35">
        <f>'Fixed data'!$G$6*O86/1000000</f>
        <v>8.4972824539201602E-3</v>
      </c>
      <c r="P65" s="35">
        <f>'Fixed data'!$G$6*P86/1000000</f>
        <v>8.4972824539201602E-3</v>
      </c>
      <c r="Q65" s="35">
        <f>'Fixed data'!$G$6*Q86/1000000</f>
        <v>8.4972824539201602E-3</v>
      </c>
      <c r="R65" s="35">
        <f>'Fixed data'!$G$6*R86/1000000</f>
        <v>8.4972824539201602E-3</v>
      </c>
      <c r="S65" s="35">
        <f>'Fixed data'!$G$6*S86/1000000</f>
        <v>8.4972824539201602E-3</v>
      </c>
      <c r="T65" s="35">
        <f>'Fixed data'!$G$6*T86/1000000</f>
        <v>8.4972824539201602E-3</v>
      </c>
      <c r="U65" s="35">
        <f>'Fixed data'!$G$6*U86/1000000</f>
        <v>8.4972824539201602E-3</v>
      </c>
      <c r="V65" s="35">
        <f>'Fixed data'!$G$6*V86/1000000</f>
        <v>8.4972824539201602E-3</v>
      </c>
      <c r="W65" s="35">
        <f>'Fixed data'!$G$6*W86/1000000</f>
        <v>8.4972824539201602E-3</v>
      </c>
      <c r="X65" s="35">
        <f>'Fixed data'!$G$6*X86/1000000</f>
        <v>8.4972824539201602E-3</v>
      </c>
      <c r="Y65" s="35">
        <f>'Fixed data'!$G$6*Y86/1000000</f>
        <v>8.4972824539201602E-3</v>
      </c>
      <c r="Z65" s="35">
        <f>'Fixed data'!$G$6*Z86/1000000</f>
        <v>8.4972824539201602E-3</v>
      </c>
      <c r="AA65" s="35">
        <f>'Fixed data'!$G$6*AA86/1000000</f>
        <v>8.4972824539201602E-3</v>
      </c>
      <c r="AB65" s="35">
        <f>'Fixed data'!$G$6*AB86/1000000</f>
        <v>8.4972824539201602E-3</v>
      </c>
      <c r="AC65" s="35">
        <f>'Fixed data'!$G$6*AC86/1000000</f>
        <v>8.4972824539201602E-3</v>
      </c>
      <c r="AD65" s="35">
        <f>'Fixed data'!$G$6*AD86/1000000</f>
        <v>8.4972824539201602E-3</v>
      </c>
      <c r="AE65" s="35">
        <f>'Fixed data'!$G$6*AE86/1000000</f>
        <v>8.4972824539201602E-3</v>
      </c>
      <c r="AF65" s="35">
        <f>'Fixed data'!$G$6*AF86/1000000</f>
        <v>8.4972824539201602E-3</v>
      </c>
      <c r="AG65" s="35">
        <f>'Fixed data'!$G$6*AG86/1000000</f>
        <v>8.4972824539201602E-3</v>
      </c>
      <c r="AH65" s="35">
        <f>'Fixed data'!$G$6*AH86/1000000</f>
        <v>8.4972824539201602E-3</v>
      </c>
      <c r="AI65" s="35">
        <f>'Fixed data'!$G$6*AI86/1000000</f>
        <v>8.4972824539201602E-3</v>
      </c>
      <c r="AJ65" s="35">
        <f>'Fixed data'!$G$6*AJ86/1000000</f>
        <v>8.4972824539201602E-3</v>
      </c>
      <c r="AK65" s="35">
        <f>'Fixed data'!$G$6*AK86/1000000</f>
        <v>8.4972824539201602E-3</v>
      </c>
      <c r="AL65" s="35">
        <f>'Fixed data'!$G$6*AL86/1000000</f>
        <v>8.4972824539201602E-3</v>
      </c>
      <c r="AM65" s="35">
        <f>'Fixed data'!$G$6*AM86/1000000</f>
        <v>8.4972824539201602E-3</v>
      </c>
      <c r="AN65" s="35">
        <f>'Fixed data'!$G$6*AN86/1000000</f>
        <v>8.4972824539201602E-3</v>
      </c>
      <c r="AO65" s="35">
        <f>'Fixed data'!$G$6*AO86/1000000</f>
        <v>8.4972824539201602E-3</v>
      </c>
      <c r="AP65" s="35">
        <f>'Fixed data'!$G$6*AP86/1000000</f>
        <v>8.4972824539201602E-3</v>
      </c>
      <c r="AQ65" s="35">
        <f>'Fixed data'!$G$6*AQ86/1000000</f>
        <v>8.4972824539201602E-3</v>
      </c>
      <c r="AR65" s="35">
        <f>'Fixed data'!$G$6*AR86/1000000</f>
        <v>8.4972824539201602E-3</v>
      </c>
      <c r="AS65" s="35">
        <f>'Fixed data'!$G$6*AS86/1000000</f>
        <v>8.4972824539201602E-3</v>
      </c>
      <c r="AT65" s="35">
        <f>'Fixed data'!$G$6*AT86/1000000</f>
        <v>8.4972824539201602E-3</v>
      </c>
      <c r="AU65" s="35">
        <f>'Fixed data'!$G$6*AU86/1000000</f>
        <v>8.4972824539201602E-3</v>
      </c>
      <c r="AV65" s="35">
        <f>'Fixed data'!$G$6*AV86/1000000</f>
        <v>8.4972824539201602E-3</v>
      </c>
      <c r="AW65" s="35">
        <f>'Fixed data'!$G$6*AW86/1000000</f>
        <v>8.4972824539201602E-3</v>
      </c>
      <c r="AX65" s="35">
        <f>'Fixed data'!$G$6*AX86/1000000</f>
        <v>8.4972824539201602E-3</v>
      </c>
      <c r="AY65" s="35">
        <f>'Fixed data'!$G$6*AY86/1000000</f>
        <v>8.4972824539201602E-3</v>
      </c>
      <c r="AZ65" s="35">
        <f>'Fixed data'!$G$6*AZ86/1000000</f>
        <v>8.4972824539201602E-3</v>
      </c>
      <c r="BA65" s="35">
        <f>'Fixed data'!$G$6*BA86/1000000</f>
        <v>8.4972824539201602E-3</v>
      </c>
      <c r="BB65" s="35">
        <f>'Fixed data'!$G$6*BB86/1000000</f>
        <v>8.4972824539201602E-3</v>
      </c>
      <c r="BC65" s="35">
        <f>'Fixed data'!$G$6*BC86/1000000</f>
        <v>8.4972824539201602E-3</v>
      </c>
      <c r="BD65" s="35">
        <f>'Fixed data'!$G$6*BD86/1000000</f>
        <v>8.4972824539201602E-3</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8.4972824539201602E-3</v>
      </c>
      <c r="G76" s="53">
        <f t="shared" si="9"/>
        <v>8.4972824539201602E-3</v>
      </c>
      <c r="H76" s="53">
        <f t="shared" si="9"/>
        <v>8.4972824539201602E-3</v>
      </c>
      <c r="I76" s="53">
        <f t="shared" si="9"/>
        <v>8.4972824539201602E-3</v>
      </c>
      <c r="J76" s="53">
        <f t="shared" si="9"/>
        <v>8.4972824539201602E-3</v>
      </c>
      <c r="K76" s="53">
        <f t="shared" si="9"/>
        <v>8.4972824539201602E-3</v>
      </c>
      <c r="L76" s="53">
        <f t="shared" si="9"/>
        <v>8.4972824539201602E-3</v>
      </c>
      <c r="M76" s="53">
        <f t="shared" si="9"/>
        <v>8.4972824539201602E-3</v>
      </c>
      <c r="N76" s="53">
        <f t="shared" si="9"/>
        <v>8.4972824539201602E-3</v>
      </c>
      <c r="O76" s="53">
        <f t="shared" si="9"/>
        <v>8.4972824539201602E-3</v>
      </c>
      <c r="P76" s="53">
        <f t="shared" si="9"/>
        <v>8.4972824539201602E-3</v>
      </c>
      <c r="Q76" s="53">
        <f t="shared" si="9"/>
        <v>8.4972824539201602E-3</v>
      </c>
      <c r="R76" s="53">
        <f t="shared" si="9"/>
        <v>8.4972824539201602E-3</v>
      </c>
      <c r="S76" s="53">
        <f t="shared" si="9"/>
        <v>8.4972824539201602E-3</v>
      </c>
      <c r="T76" s="53">
        <f t="shared" si="9"/>
        <v>8.4972824539201602E-3</v>
      </c>
      <c r="U76" s="53">
        <f t="shared" si="9"/>
        <v>8.4972824539201602E-3</v>
      </c>
      <c r="V76" s="53">
        <f t="shared" si="9"/>
        <v>8.4972824539201602E-3</v>
      </c>
      <c r="W76" s="53">
        <f t="shared" si="9"/>
        <v>8.4972824539201602E-3</v>
      </c>
      <c r="X76" s="53">
        <f t="shared" si="9"/>
        <v>8.4972824539201602E-3</v>
      </c>
      <c r="Y76" s="53">
        <f t="shared" si="9"/>
        <v>8.4972824539201602E-3</v>
      </c>
      <c r="Z76" s="53">
        <f t="shared" si="9"/>
        <v>8.4972824539201602E-3</v>
      </c>
      <c r="AA76" s="53">
        <f t="shared" si="9"/>
        <v>8.4972824539201602E-3</v>
      </c>
      <c r="AB76" s="53">
        <f t="shared" si="9"/>
        <v>8.4972824539201602E-3</v>
      </c>
      <c r="AC76" s="53">
        <f t="shared" si="9"/>
        <v>8.4972824539201602E-3</v>
      </c>
      <c r="AD76" s="53">
        <f t="shared" si="9"/>
        <v>8.4972824539201602E-3</v>
      </c>
      <c r="AE76" s="53">
        <f t="shared" si="9"/>
        <v>8.4972824539201602E-3</v>
      </c>
      <c r="AF76" s="53">
        <f t="shared" si="9"/>
        <v>8.4972824539201602E-3</v>
      </c>
      <c r="AG76" s="53">
        <f t="shared" si="9"/>
        <v>8.4972824539201602E-3</v>
      </c>
      <c r="AH76" s="53">
        <f t="shared" si="9"/>
        <v>8.4972824539201602E-3</v>
      </c>
      <c r="AI76" s="53">
        <f t="shared" si="9"/>
        <v>8.4972824539201602E-3</v>
      </c>
      <c r="AJ76" s="53">
        <f t="shared" si="9"/>
        <v>8.4972824539201602E-3</v>
      </c>
      <c r="AK76" s="53">
        <f t="shared" si="9"/>
        <v>8.4972824539201602E-3</v>
      </c>
      <c r="AL76" s="53">
        <f t="shared" si="9"/>
        <v>8.4972824539201602E-3</v>
      </c>
      <c r="AM76" s="53">
        <f t="shared" si="9"/>
        <v>8.4972824539201602E-3</v>
      </c>
      <c r="AN76" s="53">
        <f t="shared" si="9"/>
        <v>8.4972824539201602E-3</v>
      </c>
      <c r="AO76" s="53">
        <f t="shared" si="9"/>
        <v>8.4972824539201602E-3</v>
      </c>
      <c r="AP76" s="53">
        <f t="shared" si="9"/>
        <v>8.4972824539201602E-3</v>
      </c>
      <c r="AQ76" s="53">
        <f t="shared" si="9"/>
        <v>8.4972824539201602E-3</v>
      </c>
      <c r="AR76" s="53">
        <f t="shared" si="9"/>
        <v>8.4972824539201602E-3</v>
      </c>
      <c r="AS76" s="53">
        <f t="shared" si="9"/>
        <v>8.4972824539201602E-3</v>
      </c>
      <c r="AT76" s="53">
        <f t="shared" si="9"/>
        <v>8.4972824539201602E-3</v>
      </c>
      <c r="AU76" s="53">
        <f t="shared" si="9"/>
        <v>8.4972824539201602E-3</v>
      </c>
      <c r="AV76" s="53">
        <f t="shared" si="9"/>
        <v>8.4972824539201602E-3</v>
      </c>
      <c r="AW76" s="53">
        <f t="shared" si="9"/>
        <v>8.4972824539201602E-3</v>
      </c>
      <c r="AX76" s="53">
        <f t="shared" si="9"/>
        <v>8.4972824539201602E-3</v>
      </c>
      <c r="AY76" s="53">
        <f t="shared" si="9"/>
        <v>8.4972824539201602E-3</v>
      </c>
      <c r="AZ76" s="53">
        <f t="shared" si="9"/>
        <v>8.4972824539201602E-3</v>
      </c>
      <c r="BA76" s="53">
        <f t="shared" si="9"/>
        <v>8.4972824539201602E-3</v>
      </c>
      <c r="BB76" s="53">
        <f t="shared" si="9"/>
        <v>8.4972824539201602E-3</v>
      </c>
      <c r="BC76" s="53">
        <f t="shared" si="9"/>
        <v>8.4972824539201602E-3</v>
      </c>
      <c r="BD76" s="53">
        <f t="shared" si="9"/>
        <v>8.4972824539201602E-3</v>
      </c>
    </row>
    <row r="77" spans="1:56" x14ac:dyDescent="0.3">
      <c r="A77" s="74"/>
      <c r="B77" s="14" t="s">
        <v>16</v>
      </c>
      <c r="C77" s="14"/>
      <c r="D77" s="14" t="s">
        <v>39</v>
      </c>
      <c r="E77" s="54">
        <f>IF('Fixed data'!$G$19=FALSE,E64+E76,E64)</f>
        <v>0</v>
      </c>
      <c r="F77" s="54">
        <f>IF('Fixed data'!$G$19=FALSE,F64+F76,F64)</f>
        <v>-9.3886093721669603E-2</v>
      </c>
      <c r="G77" s="54">
        <f>IF('Fixed data'!$G$19=FALSE,G64+G76,G64)</f>
        <v>-5.6030749443599266E-3</v>
      </c>
      <c r="H77" s="54">
        <f>IF('Fixed data'!$G$19=FALSE,H64+H76,H64)</f>
        <v>-5.4001921040969045E-3</v>
      </c>
      <c r="I77" s="54">
        <f>IF('Fixed data'!$G$19=FALSE,I64+I76,I64)</f>
        <v>-5.1973092638338807E-3</v>
      </c>
      <c r="J77" s="54">
        <f>IF('Fixed data'!$G$19=FALSE,J64+J76,J64)</f>
        <v>-4.9944264235708569E-3</v>
      </c>
      <c r="K77" s="54">
        <f>IF('Fixed data'!$G$19=FALSE,K64+K76,K64)</f>
        <v>-4.7915435833078331E-3</v>
      </c>
      <c r="L77" s="54">
        <f>IF('Fixed data'!$G$19=FALSE,L64+L76,L64)</f>
        <v>-4.5886607430448111E-3</v>
      </c>
      <c r="M77" s="54">
        <f>IF('Fixed data'!$G$19=FALSE,M64+M76,M64)</f>
        <v>-4.3857779027817873E-3</v>
      </c>
      <c r="N77" s="54">
        <f>IF('Fixed data'!$G$19=FALSE,N64+N76,N64)</f>
        <v>-4.1828950625187634E-3</v>
      </c>
      <c r="O77" s="54">
        <f>IF('Fixed data'!$G$19=FALSE,O64+O76,O64)</f>
        <v>-3.9800122222557396E-3</v>
      </c>
      <c r="P77" s="54">
        <f>IF('Fixed data'!$G$19=FALSE,P64+P76,P64)</f>
        <v>-3.7771293819927158E-3</v>
      </c>
      <c r="Q77" s="54">
        <f>IF('Fixed data'!$G$19=FALSE,Q64+Q76,Q64)</f>
        <v>-3.574246541729692E-3</v>
      </c>
      <c r="R77" s="54">
        <f>IF('Fixed data'!$G$19=FALSE,R64+R76,R64)</f>
        <v>-3.37136370146667E-3</v>
      </c>
      <c r="S77" s="54">
        <f>IF('Fixed data'!$G$19=FALSE,S64+S76,S64)</f>
        <v>-3.1684808612036462E-3</v>
      </c>
      <c r="T77" s="54">
        <f>IF('Fixed data'!$G$19=FALSE,T64+T76,T64)</f>
        <v>-2.9655980209406241E-3</v>
      </c>
      <c r="U77" s="54">
        <f>IF('Fixed data'!$G$19=FALSE,U64+U76,U64)</f>
        <v>-2.7627151806776003E-3</v>
      </c>
      <c r="V77" s="54">
        <f>IF('Fixed data'!$G$19=FALSE,V64+V76,V64)</f>
        <v>-2.5598323404145765E-3</v>
      </c>
      <c r="W77" s="54">
        <f>IF('Fixed data'!$G$19=FALSE,W64+W76,W64)</f>
        <v>-2.3569495001515527E-3</v>
      </c>
      <c r="X77" s="54">
        <f>IF('Fixed data'!$G$19=FALSE,X64+X76,X64)</f>
        <v>-2.1540666598885289E-3</v>
      </c>
      <c r="Y77" s="54">
        <f>IF('Fixed data'!$G$19=FALSE,Y64+Y76,Y64)</f>
        <v>-1.9511838196255051E-3</v>
      </c>
      <c r="Z77" s="54">
        <f>IF('Fixed data'!$G$19=FALSE,Z64+Z76,Z64)</f>
        <v>-1.748300979362483E-3</v>
      </c>
      <c r="AA77" s="54">
        <f>IF('Fixed data'!$G$19=FALSE,AA64+AA76,AA64)</f>
        <v>-1.5454181390994592E-3</v>
      </c>
      <c r="AB77" s="54">
        <f>IF('Fixed data'!$G$19=FALSE,AB64+AB76,AB64)</f>
        <v>-1.3425352988364371E-3</v>
      </c>
      <c r="AC77" s="54">
        <f>IF('Fixed data'!$G$19=FALSE,AC64+AC76,AC64)</f>
        <v>-1.1396524585734133E-3</v>
      </c>
      <c r="AD77" s="54">
        <f>IF('Fixed data'!$G$19=FALSE,AD64+AD76,AD64)</f>
        <v>-9.3676961831039122E-4</v>
      </c>
      <c r="AE77" s="54">
        <f>IF('Fixed data'!$G$19=FALSE,AE64+AE76,AE64)</f>
        <v>-7.3388677804736915E-4</v>
      </c>
      <c r="AF77" s="54">
        <f>IF('Fixed data'!$G$19=FALSE,AF64+AF76,AF64)</f>
        <v>-5.3100393778434535E-4</v>
      </c>
      <c r="AG77" s="54">
        <f>IF('Fixed data'!$G$19=FALSE,AG64+AG76,AG64)</f>
        <v>-3.2812109752132154E-4</v>
      </c>
      <c r="AH77" s="54">
        <f>IF('Fixed data'!$G$19=FALSE,AH64+AH76,AH64)</f>
        <v>-1.2523825725829947E-4</v>
      </c>
      <c r="AI77" s="54">
        <f>IF('Fixed data'!$G$19=FALSE,AI64+AI76,AI64)</f>
        <v>7.76445830047226E-5</v>
      </c>
      <c r="AJ77" s="54">
        <f>IF('Fixed data'!$G$19=FALSE,AJ64+AJ76,AJ64)</f>
        <v>2.8052742326774641E-4</v>
      </c>
      <c r="AK77" s="54">
        <f>IF('Fixed data'!$G$19=FALSE,AK64+AK76,AK64)</f>
        <v>4.8341026353076848E-4</v>
      </c>
      <c r="AL77" s="54">
        <f>IF('Fixed data'!$G$19=FALSE,AL64+AL76,AL64)</f>
        <v>6.8629310379379142E-4</v>
      </c>
      <c r="AM77" s="54">
        <f>IF('Fixed data'!$G$19=FALSE,AM64+AM76,AM64)</f>
        <v>8.8917594405681435E-4</v>
      </c>
      <c r="AN77" s="54">
        <f>IF('Fixed data'!$G$19=FALSE,AN64+AN76,AN64)</f>
        <v>1.0920587843198373E-3</v>
      </c>
      <c r="AO77" s="54">
        <f>IF('Fixed data'!$G$19=FALSE,AO64+AO76,AO64)</f>
        <v>1.2949416245828602E-3</v>
      </c>
      <c r="AP77" s="54">
        <f>IF('Fixed data'!$G$19=FALSE,AP64+AP76,AP64)</f>
        <v>1.4978244648458832E-3</v>
      </c>
      <c r="AQ77" s="54">
        <f>IF('Fixed data'!$G$19=FALSE,AQ64+AQ76,AQ64)</f>
        <v>1.7007073051089061E-3</v>
      </c>
      <c r="AR77" s="54">
        <f>IF('Fixed data'!$G$19=FALSE,AR64+AR76,AR64)</f>
        <v>1.9035901453719282E-3</v>
      </c>
      <c r="AS77" s="54">
        <f>IF('Fixed data'!$G$19=FALSE,AS64+AS76,AS64)</f>
        <v>2.106472985634952E-3</v>
      </c>
      <c r="AT77" s="54">
        <f>IF('Fixed data'!$G$19=FALSE,AT64+AT76,AT64)</f>
        <v>2.3093558258979741E-3</v>
      </c>
      <c r="AU77" s="54">
        <f>IF('Fixed data'!$G$19=FALSE,AU64+AU76,AU64)</f>
        <v>2.512238666160997E-3</v>
      </c>
      <c r="AV77" s="54">
        <f>IF('Fixed data'!$G$19=FALSE,AV64+AV76,AV64)</f>
        <v>2.7151215064240199E-3</v>
      </c>
      <c r="AW77" s="54">
        <f>IF('Fixed data'!$G$19=FALSE,AW64+AW76,AW64)</f>
        <v>2.9180043466870429E-3</v>
      </c>
      <c r="AX77" s="54">
        <f>IF('Fixed data'!$G$19=FALSE,AX64+AX76,AX64)</f>
        <v>3.1208871869500658E-3</v>
      </c>
      <c r="AY77" s="54">
        <f>IF('Fixed data'!$G$19=FALSE,AY64+AY76,AY64)</f>
        <v>3.3237700272130887E-3</v>
      </c>
      <c r="AZ77" s="54">
        <f>IF('Fixed data'!$G$19=FALSE,AZ64+AZ76,AZ64)</f>
        <v>8.4972824539201706E-3</v>
      </c>
      <c r="BA77" s="54">
        <f>IF('Fixed data'!$G$19=FALSE,BA64+BA76,BA64)</f>
        <v>8.4972824539201706E-3</v>
      </c>
      <c r="BB77" s="54">
        <f>IF('Fixed data'!$G$19=FALSE,BB64+BB76,BB64)</f>
        <v>8.4972824539201706E-3</v>
      </c>
      <c r="BC77" s="54">
        <f>IF('Fixed data'!$G$19=FALSE,BC64+BC76,BC64)</f>
        <v>8.4972824539201706E-3</v>
      </c>
      <c r="BD77" s="54">
        <f>IF('Fixed data'!$G$19=FALSE,BD64+BD76,BD64)</f>
        <v>8.4972824539201706E-3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-8.764367310478155E-2</v>
      </c>
      <c r="G80" s="55">
        <f t="shared" si="10"/>
        <v>-5.0536525753766964E-3</v>
      </c>
      <c r="H80" s="55">
        <f t="shared" si="10"/>
        <v>-4.7059554371944477E-3</v>
      </c>
      <c r="I80" s="55">
        <f t="shared" si="10"/>
        <v>-4.3759949400133573E-3</v>
      </c>
      <c r="J80" s="55">
        <f t="shared" si="10"/>
        <v>-4.0629691135225573E-3</v>
      </c>
      <c r="K80" s="55">
        <f t="shared" si="10"/>
        <v>-3.7661099442025127E-3</v>
      </c>
      <c r="L80" s="55">
        <f t="shared" si="10"/>
        <v>-3.4846819958240767E-3</v>
      </c>
      <c r="M80" s="55">
        <f t="shared" si="10"/>
        <v>-3.2179810844158076E-3</v>
      </c>
      <c r="N80" s="55">
        <f t="shared" si="10"/>
        <v>-2.9653330055932651E-3</v>
      </c>
      <c r="O80" s="55">
        <f t="shared" si="10"/>
        <v>-2.7260923122240902E-3</v>
      </c>
      <c r="P80" s="55">
        <f t="shared" si="10"/>
        <v>-2.4996411404799189E-3</v>
      </c>
      <c r="Q80" s="55">
        <f t="shared" si="10"/>
        <v>-2.2853880824003758E-3</v>
      </c>
      <c r="R80" s="55">
        <f t="shared" si="10"/>
        <v>-2.0827671031658705E-3</v>
      </c>
      <c r="S80" s="55">
        <f t="shared" si="10"/>
        <v>-1.8912365013446992E-3</v>
      </c>
      <c r="T80" s="55">
        <f t="shared" si="10"/>
        <v>-1.710277910446132E-3</v>
      </c>
      <c r="U80" s="55">
        <f t="shared" si="10"/>
        <v>-1.5393953401748399E-3</v>
      </c>
      <c r="V80" s="55">
        <f t="shared" si="10"/>
        <v>-1.3781142558433445E-3</v>
      </c>
      <c r="W80" s="55">
        <f t="shared" si="10"/>
        <v>-1.2259806944581047E-3</v>
      </c>
      <c r="X80" s="55">
        <f t="shared" si="10"/>
        <v>-1.0825604160516532E-3</v>
      </c>
      <c r="Y80" s="55">
        <f t="shared" si="10"/>
        <v>-9.4743808888778504E-4</v>
      </c>
      <c r="Z80" s="55">
        <f t="shared" si="10"/>
        <v>-8.2021650721936321E-4</v>
      </c>
      <c r="AA80" s="55">
        <f t="shared" si="10"/>
        <v>-7.0051584032887221E-4</v>
      </c>
      <c r="AB80" s="55">
        <f t="shared" si="10"/>
        <v>-5.8797291163051942E-4</v>
      </c>
      <c r="AC80" s="55">
        <f t="shared" si="10"/>
        <v>-4.8224050665948053E-4</v>
      </c>
      <c r="AD80" s="55">
        <f t="shared" si="10"/>
        <v>-3.8298670881897453E-4</v>
      </c>
      <c r="AE80" s="55">
        <f t="shared" si="10"/>
        <v>-2.8989426179915219E-4</v>
      </c>
      <c r="AF80" s="55">
        <f t="shared" si="10"/>
        <v>-2.0265995762353358E-4</v>
      </c>
      <c r="AG80" s="55">
        <f t="shared" si="10"/>
        <v>-1.2099404931882878E-4</v>
      </c>
      <c r="AH80" s="55">
        <f t="shared" si="10"/>
        <v>-4.4619687242589193E-5</v>
      </c>
      <c r="AI80" s="55">
        <f t="shared" si="10"/>
        <v>3.1056835093281082E-5</v>
      </c>
      <c r="AJ80" s="55">
        <f t="shared" si="10"/>
        <v>1.0893918754588185E-4</v>
      </c>
      <c r="AK80" s="55">
        <f t="shared" si="10"/>
        <v>1.822583572921433E-4</v>
      </c>
      <c r="AL80" s="55">
        <f t="shared" si="10"/>
        <v>2.5121409037226293E-4</v>
      </c>
      <c r="AM80" s="55">
        <f t="shared" si="10"/>
        <v>3.159983682483912E-4</v>
      </c>
      <c r="AN80" s="55">
        <f t="shared" si="10"/>
        <v>3.7679569065833068E-4</v>
      </c>
      <c r="AO80" s="55">
        <f t="shared" si="10"/>
        <v>4.3378334857929122E-4</v>
      </c>
      <c r="AP80" s="55">
        <f t="shared" si="10"/>
        <v>4.8713168763786339E-4</v>
      </c>
      <c r="AQ80" s="55">
        <f t="shared" si="10"/>
        <v>5.370043622911746E-4</v>
      </c>
      <c r="AR80" s="55">
        <f t="shared" si="10"/>
        <v>5.8355858109337001E-4</v>
      </c>
      <c r="AS80" s="55">
        <f t="shared" si="10"/>
        <v>6.2694534335108688E-4</v>
      </c>
      <c r="AT80" s="55">
        <f t="shared" si="10"/>
        <v>6.6730966746146516E-4</v>
      </c>
      <c r="AU80" s="55">
        <f t="shared" si="10"/>
        <v>7.0479081121644987E-4</v>
      </c>
      <c r="AV80" s="55">
        <f t="shared" si="10"/>
        <v>7.3952248434764982E-4</v>
      </c>
      <c r="AW80" s="55">
        <f t="shared" si="10"/>
        <v>7.7163305357687674E-4</v>
      </c>
      <c r="AX80" s="55">
        <f t="shared" si="10"/>
        <v>8.0124574042861373E-4</v>
      </c>
      <c r="AY80" s="55">
        <f t="shared" si="10"/>
        <v>8.2847881205209495E-4</v>
      </c>
      <c r="AZ80" s="55">
        <f t="shared" si="10"/>
        <v>2.0563321651732324E-3</v>
      </c>
      <c r="BA80" s="55">
        <f t="shared" si="10"/>
        <v>1.996438995313818E-3</v>
      </c>
      <c r="BB80" s="55">
        <f t="shared" si="10"/>
        <v>1.9382902867124449E-3</v>
      </c>
      <c r="BC80" s="55">
        <f t="shared" si="10"/>
        <v>1.8818352298179076E-3</v>
      </c>
      <c r="BD80" s="55">
        <f t="shared" si="10"/>
        <v>1.8270244949688424E-3</v>
      </c>
    </row>
    <row r="81" spans="1:56" x14ac:dyDescent="0.3">
      <c r="A81" s="74"/>
      <c r="B81" s="15" t="s">
        <v>18</v>
      </c>
      <c r="C81" s="15"/>
      <c r="D81" s="14" t="s">
        <v>39</v>
      </c>
      <c r="E81" s="56">
        <f>+E80</f>
        <v>0</v>
      </c>
      <c r="F81" s="56">
        <f t="shared" ref="F81:BD81" si="11">+E81+F80</f>
        <v>-8.764367310478155E-2</v>
      </c>
      <c r="G81" s="56">
        <f t="shared" si="11"/>
        <v>-9.2697325680158246E-2</v>
      </c>
      <c r="H81" s="56">
        <f t="shared" si="11"/>
        <v>-9.7403281117352691E-2</v>
      </c>
      <c r="I81" s="56">
        <f t="shared" si="11"/>
        <v>-0.10177927605736604</v>
      </c>
      <c r="J81" s="56">
        <f t="shared" si="11"/>
        <v>-0.1058422451708886</v>
      </c>
      <c r="K81" s="56">
        <f t="shared" si="11"/>
        <v>-0.10960835511509111</v>
      </c>
      <c r="L81" s="56">
        <f t="shared" si="11"/>
        <v>-0.11309303711091519</v>
      </c>
      <c r="M81" s="56">
        <f t="shared" si="11"/>
        <v>-0.11631101819533099</v>
      </c>
      <c r="N81" s="56">
        <f t="shared" si="11"/>
        <v>-0.11927635120092425</v>
      </c>
      <c r="O81" s="56">
        <f t="shared" si="11"/>
        <v>-0.12200244351314835</v>
      </c>
      <c r="P81" s="56">
        <f t="shared" si="11"/>
        <v>-0.12450208465362826</v>
      </c>
      <c r="Q81" s="56">
        <f t="shared" si="11"/>
        <v>-0.12678747273602864</v>
      </c>
      <c r="R81" s="56">
        <f t="shared" si="11"/>
        <v>-0.12887023983919452</v>
      </c>
      <c r="S81" s="56">
        <f t="shared" si="11"/>
        <v>-0.13076147634053922</v>
      </c>
      <c r="T81" s="56">
        <f t="shared" si="11"/>
        <v>-0.13247175425098537</v>
      </c>
      <c r="U81" s="56">
        <f t="shared" si="11"/>
        <v>-0.1340111495911602</v>
      </c>
      <c r="V81" s="56">
        <f t="shared" si="11"/>
        <v>-0.13538926384700353</v>
      </c>
      <c r="W81" s="56">
        <f t="shared" si="11"/>
        <v>-0.13661524454146165</v>
      </c>
      <c r="X81" s="56">
        <f t="shared" si="11"/>
        <v>-0.1376978049575133</v>
      </c>
      <c r="Y81" s="56">
        <f t="shared" si="11"/>
        <v>-0.13864524304640108</v>
      </c>
      <c r="Z81" s="56">
        <f t="shared" si="11"/>
        <v>-0.13946545955362044</v>
      </c>
      <c r="AA81" s="56">
        <f t="shared" si="11"/>
        <v>-0.14016597539394932</v>
      </c>
      <c r="AB81" s="56">
        <f t="shared" si="11"/>
        <v>-0.14075394830557983</v>
      </c>
      <c r="AC81" s="56">
        <f t="shared" si="11"/>
        <v>-0.14123618881223932</v>
      </c>
      <c r="AD81" s="56">
        <f t="shared" si="11"/>
        <v>-0.14161917552105829</v>
      </c>
      <c r="AE81" s="56">
        <f t="shared" si="11"/>
        <v>-0.14190906978285744</v>
      </c>
      <c r="AF81" s="56">
        <f t="shared" si="11"/>
        <v>-0.14211172974048097</v>
      </c>
      <c r="AG81" s="56">
        <f t="shared" si="11"/>
        <v>-0.14223272378979981</v>
      </c>
      <c r="AH81" s="56">
        <f t="shared" si="11"/>
        <v>-0.14227734347704241</v>
      </c>
      <c r="AI81" s="56">
        <f t="shared" si="11"/>
        <v>-0.14224628664194913</v>
      </c>
      <c r="AJ81" s="56">
        <f t="shared" si="11"/>
        <v>-0.14213734745440326</v>
      </c>
      <c r="AK81" s="56">
        <f t="shared" si="11"/>
        <v>-0.14195508909711113</v>
      </c>
      <c r="AL81" s="56">
        <f t="shared" si="11"/>
        <v>-0.14170387500673887</v>
      </c>
      <c r="AM81" s="56">
        <f t="shared" si="11"/>
        <v>-0.14138787663849048</v>
      </c>
      <c r="AN81" s="56">
        <f t="shared" si="11"/>
        <v>-0.14101108094783216</v>
      </c>
      <c r="AO81" s="56">
        <f t="shared" si="11"/>
        <v>-0.14057729759925286</v>
      </c>
      <c r="AP81" s="56">
        <f t="shared" si="11"/>
        <v>-0.14009016591161499</v>
      </c>
      <c r="AQ81" s="56">
        <f t="shared" si="11"/>
        <v>-0.13955316154932382</v>
      </c>
      <c r="AR81" s="56">
        <f t="shared" si="11"/>
        <v>-0.13896960296823044</v>
      </c>
      <c r="AS81" s="56">
        <f t="shared" si="11"/>
        <v>-0.13834265762487935</v>
      </c>
      <c r="AT81" s="56">
        <f t="shared" si="11"/>
        <v>-0.1376753479574179</v>
      </c>
      <c r="AU81" s="56">
        <f t="shared" si="11"/>
        <v>-0.13697055714620146</v>
      </c>
      <c r="AV81" s="56">
        <f t="shared" si="11"/>
        <v>-0.13623103466185382</v>
      </c>
      <c r="AW81" s="56">
        <f t="shared" si="11"/>
        <v>-0.13545940160827694</v>
      </c>
      <c r="AX81" s="56">
        <f t="shared" si="11"/>
        <v>-0.13465815586784832</v>
      </c>
      <c r="AY81" s="56">
        <f t="shared" si="11"/>
        <v>-0.13382967705579624</v>
      </c>
      <c r="AZ81" s="56">
        <f t="shared" si="11"/>
        <v>-0.13177334489062301</v>
      </c>
      <c r="BA81" s="56">
        <f t="shared" si="11"/>
        <v>-0.12977690589530919</v>
      </c>
      <c r="BB81" s="56">
        <f t="shared" si="11"/>
        <v>-0.12783861560859675</v>
      </c>
      <c r="BC81" s="56">
        <f t="shared" si="11"/>
        <v>-0.12595678037877883</v>
      </c>
      <c r="BD81" s="56">
        <f t="shared" si="11"/>
        <v>-0.12412975588380999</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f>'Workings template'!B27+'Workings template'!B28+'Workings template'!B29</f>
        <v>0</v>
      </c>
      <c r="F86" s="44">
        <f>'Workings template'!$C$27+'Workings template'!$C$28+'Workings template'!$C$29</f>
        <v>175.48656990019714</v>
      </c>
      <c r="G86" s="44">
        <f>'Workings template'!$C$27+'Workings template'!$C$28+'Workings template'!$C$29</f>
        <v>175.48656990019714</v>
      </c>
      <c r="H86" s="44">
        <f>'Workings template'!$C$27+'Workings template'!$C$28+'Workings template'!$C$29</f>
        <v>175.48656990019714</v>
      </c>
      <c r="I86" s="44">
        <f>'Workings template'!$C$27+'Workings template'!$C$28+'Workings template'!$C$29</f>
        <v>175.48656990019714</v>
      </c>
      <c r="J86" s="44">
        <f>'Workings template'!$C$27+'Workings template'!$C$28+'Workings template'!$C$29</f>
        <v>175.48656990019714</v>
      </c>
      <c r="K86" s="44">
        <f>'Workings template'!$C$27+'Workings template'!$C$28+'Workings template'!$C$29</f>
        <v>175.48656990019714</v>
      </c>
      <c r="L86" s="44">
        <f>'Workings template'!$C$27+'Workings template'!$C$28+'Workings template'!$C$29</f>
        <v>175.48656990019714</v>
      </c>
      <c r="M86" s="44">
        <f>'Workings template'!$C$27+'Workings template'!$C$28+'Workings template'!$C$29</f>
        <v>175.48656990019714</v>
      </c>
      <c r="N86" s="44">
        <f>'Workings template'!$C$27+'Workings template'!$C$28+'Workings template'!$C$29</f>
        <v>175.48656990019714</v>
      </c>
      <c r="O86" s="44">
        <f>'Workings template'!$C$27+'Workings template'!$C$28+'Workings template'!$C$29</f>
        <v>175.48656990019714</v>
      </c>
      <c r="P86" s="44">
        <f>'Workings template'!$C$27+'Workings template'!$C$28+'Workings template'!$C$29</f>
        <v>175.48656990019714</v>
      </c>
      <c r="Q86" s="44">
        <f>'Workings template'!$C$27+'Workings template'!$C$28+'Workings template'!$C$29</f>
        <v>175.48656990019714</v>
      </c>
      <c r="R86" s="44">
        <f>'Workings template'!$C$27+'Workings template'!$C$28+'Workings template'!$C$29</f>
        <v>175.48656990019714</v>
      </c>
      <c r="S86" s="44">
        <f>'Workings template'!$C$27+'Workings template'!$C$28+'Workings template'!$C$29</f>
        <v>175.48656990019714</v>
      </c>
      <c r="T86" s="44">
        <f>'Workings template'!$C$27+'Workings template'!$C$28+'Workings template'!$C$29</f>
        <v>175.48656990019714</v>
      </c>
      <c r="U86" s="44">
        <f>'Workings template'!$C$27+'Workings template'!$C$28+'Workings template'!$C$29</f>
        <v>175.48656990019714</v>
      </c>
      <c r="V86" s="44">
        <f>'Workings template'!$C$27+'Workings template'!$C$28+'Workings template'!$C$29</f>
        <v>175.48656990019714</v>
      </c>
      <c r="W86" s="44">
        <f>'Workings template'!$C$27+'Workings template'!$C$28+'Workings template'!$C$29</f>
        <v>175.48656990019714</v>
      </c>
      <c r="X86" s="44">
        <f>'Workings template'!$C$27+'Workings template'!$C$28+'Workings template'!$C$29</f>
        <v>175.48656990019714</v>
      </c>
      <c r="Y86" s="44">
        <f>'Workings template'!$C$27+'Workings template'!$C$28+'Workings template'!$C$29</f>
        <v>175.48656990019714</v>
      </c>
      <c r="Z86" s="44">
        <f>'Workings template'!$C$27+'Workings template'!$C$28+'Workings template'!$C$29</f>
        <v>175.48656990019714</v>
      </c>
      <c r="AA86" s="44">
        <f>'Workings template'!$C$27+'Workings template'!$C$28+'Workings template'!$C$29</f>
        <v>175.48656990019714</v>
      </c>
      <c r="AB86" s="44">
        <f>'Workings template'!$C$27+'Workings template'!$C$28+'Workings template'!$C$29</f>
        <v>175.48656990019714</v>
      </c>
      <c r="AC86" s="44">
        <f>'Workings template'!$C$27+'Workings template'!$C$28+'Workings template'!$C$29</f>
        <v>175.48656990019714</v>
      </c>
      <c r="AD86" s="44">
        <f>'Workings template'!$C$27+'Workings template'!$C$28+'Workings template'!$C$29</f>
        <v>175.48656990019714</v>
      </c>
      <c r="AE86" s="44">
        <f>'Workings template'!$C$27+'Workings template'!$C$28+'Workings template'!$C$29</f>
        <v>175.48656990019714</v>
      </c>
      <c r="AF86" s="44">
        <f>'Workings template'!$C$27+'Workings template'!$C$28+'Workings template'!$C$29</f>
        <v>175.48656990019714</v>
      </c>
      <c r="AG86" s="44">
        <f>'Workings template'!$C$27+'Workings template'!$C$28+'Workings template'!$C$29</f>
        <v>175.48656990019714</v>
      </c>
      <c r="AH86" s="44">
        <f>'Workings template'!$C$27+'Workings template'!$C$28+'Workings template'!$C$29</f>
        <v>175.48656990019714</v>
      </c>
      <c r="AI86" s="44">
        <f>'Workings template'!$C$27+'Workings template'!$C$28+'Workings template'!$C$29</f>
        <v>175.48656990019714</v>
      </c>
      <c r="AJ86" s="44">
        <f>'Workings template'!$C$27+'Workings template'!$C$28+'Workings template'!$C$29</f>
        <v>175.48656990019714</v>
      </c>
      <c r="AK86" s="44">
        <f>'Workings template'!$C$27+'Workings template'!$C$28+'Workings template'!$C$29</f>
        <v>175.48656990019714</v>
      </c>
      <c r="AL86" s="44">
        <f>'Workings template'!$C$27+'Workings template'!$C$28+'Workings template'!$C$29</f>
        <v>175.48656990019714</v>
      </c>
      <c r="AM86" s="44">
        <f>'Workings template'!$C$27+'Workings template'!$C$28+'Workings template'!$C$29</f>
        <v>175.48656990019714</v>
      </c>
      <c r="AN86" s="44">
        <f>'Workings template'!$C$27+'Workings template'!$C$28+'Workings template'!$C$29</f>
        <v>175.48656990019714</v>
      </c>
      <c r="AO86" s="44">
        <f>'Workings template'!$C$27+'Workings template'!$C$28+'Workings template'!$C$29</f>
        <v>175.48656990019714</v>
      </c>
      <c r="AP86" s="44">
        <f>'Workings template'!$C$27+'Workings template'!$C$28+'Workings template'!$C$29</f>
        <v>175.48656990019714</v>
      </c>
      <c r="AQ86" s="44">
        <f>'Workings template'!$C$27+'Workings template'!$C$28+'Workings template'!$C$29</f>
        <v>175.48656990019714</v>
      </c>
      <c r="AR86" s="44">
        <f>'Workings template'!$C$27+'Workings template'!$C$28+'Workings template'!$C$29</f>
        <v>175.48656990019714</v>
      </c>
      <c r="AS86" s="44">
        <f>'Workings template'!$C$27+'Workings template'!$C$28+'Workings template'!$C$29</f>
        <v>175.48656990019714</v>
      </c>
      <c r="AT86" s="44">
        <f>'Workings template'!$C$27+'Workings template'!$C$28+'Workings template'!$C$29</f>
        <v>175.48656990019714</v>
      </c>
      <c r="AU86" s="44">
        <f>'Workings template'!$C$27+'Workings template'!$C$28+'Workings template'!$C$29</f>
        <v>175.48656990019714</v>
      </c>
      <c r="AV86" s="44">
        <f>'Workings template'!$C$27+'Workings template'!$C$28+'Workings template'!$C$29</f>
        <v>175.48656990019714</v>
      </c>
      <c r="AW86" s="44">
        <f>'Workings template'!$C$27+'Workings template'!$C$28+'Workings template'!$C$29</f>
        <v>175.48656990019714</v>
      </c>
      <c r="AX86" s="44">
        <f>'Workings template'!$C$27+'Workings template'!$C$28+'Workings template'!$C$29</f>
        <v>175.48656990019714</v>
      </c>
      <c r="AY86" s="44">
        <f>'Workings template'!$C$27+'Workings template'!$C$28+'Workings template'!$C$29</f>
        <v>175.48656990019714</v>
      </c>
      <c r="AZ86" s="44">
        <f>'Workings template'!$C$27+'Workings template'!$C$28+'Workings template'!$C$29</f>
        <v>175.48656990019714</v>
      </c>
      <c r="BA86" s="44">
        <f>'Workings template'!$C$27+'Workings template'!$C$28+'Workings template'!$C$29</f>
        <v>175.48656990019714</v>
      </c>
      <c r="BB86" s="44">
        <f>'Workings template'!$C$27+'Workings template'!$C$28+'Workings template'!$C$29</f>
        <v>175.48656990019714</v>
      </c>
      <c r="BC86" s="44">
        <f>'Workings template'!$C$27+'Workings template'!$C$28+'Workings template'!$C$29</f>
        <v>175.48656990019714</v>
      </c>
      <c r="BD86" s="44">
        <f>'Workings template'!$C$27+'Workings template'!$C$28+'Workings template'!$C$29</f>
        <v>175.48656990019714</v>
      </c>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tabSelected="1" topLeftCell="A13" workbookViewId="0">
      <selection activeCell="C27" sqref="C27"/>
    </sheetView>
  </sheetViews>
  <sheetFormatPr defaultRowHeight="15" x14ac:dyDescent="0.25"/>
  <cols>
    <col min="1" max="1" width="121.7109375" customWidth="1"/>
    <col min="2" max="2" width="10.5703125" customWidth="1"/>
    <col min="3" max="3" width="15"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row>
    <row r="6" spans="1:7" x14ac:dyDescent="0.25">
      <c r="A6" t="s">
        <v>362</v>
      </c>
      <c r="B6">
        <v>12.37</v>
      </c>
    </row>
    <row r="7" spans="1:7" x14ac:dyDescent="0.25">
      <c r="A7" t="s">
        <v>351</v>
      </c>
      <c r="B7" t="s">
        <v>352</v>
      </c>
    </row>
    <row r="9" spans="1:7" x14ac:dyDescent="0.25">
      <c r="A9" t="s">
        <v>348</v>
      </c>
      <c r="B9" s="193">
        <v>9394</v>
      </c>
      <c r="C9" s="193">
        <v>9166</v>
      </c>
      <c r="D9" s="193">
        <v>9167</v>
      </c>
    </row>
    <row r="10" spans="1:7" x14ac:dyDescent="0.25">
      <c r="A10" t="s">
        <v>349</v>
      </c>
      <c r="B10" s="193">
        <v>11794</v>
      </c>
      <c r="C10" s="193">
        <v>11492</v>
      </c>
      <c r="D10" s="193">
        <v>11949</v>
      </c>
    </row>
    <row r="11" spans="1:7" x14ac:dyDescent="0.25">
      <c r="A11" t="s">
        <v>350</v>
      </c>
      <c r="B11" s="137">
        <f>SUM(B10-B9)</f>
        <v>2400</v>
      </c>
      <c r="C11" s="137">
        <f>SUM(C10-C9)</f>
        <v>2326</v>
      </c>
      <c r="D11" s="137">
        <f>D10-D9</f>
        <v>2782</v>
      </c>
    </row>
    <row r="12" spans="1:7" x14ac:dyDescent="0.25">
      <c r="B12" s="137"/>
      <c r="C12" s="137"/>
      <c r="D12" s="136"/>
    </row>
    <row r="13" spans="1:7" x14ac:dyDescent="0.25">
      <c r="A13" t="s">
        <v>353</v>
      </c>
      <c r="B13" s="146">
        <v>0</v>
      </c>
      <c r="C13">
        <v>4</v>
      </c>
      <c r="D13" s="142"/>
    </row>
    <row r="14" spans="1:7" x14ac:dyDescent="0.25">
      <c r="A14" t="s">
        <v>354</v>
      </c>
      <c r="B14" s="146">
        <v>0</v>
      </c>
      <c r="C14" s="146">
        <v>14</v>
      </c>
      <c r="D14" s="146"/>
    </row>
    <row r="15" spans="1:7" x14ac:dyDescent="0.25">
      <c r="A15" t="s">
        <v>357</v>
      </c>
      <c r="B15" s="146">
        <v>0</v>
      </c>
      <c r="C15" s="146">
        <v>163</v>
      </c>
      <c r="D15" s="146"/>
    </row>
    <row r="16" spans="1:7" x14ac:dyDescent="0.25">
      <c r="B16" s="146"/>
      <c r="C16" s="146"/>
      <c r="D16" s="146"/>
    </row>
    <row r="17" spans="1:4" x14ac:dyDescent="0.25">
      <c r="A17" t="s">
        <v>372</v>
      </c>
      <c r="B17" s="192">
        <v>0</v>
      </c>
      <c r="C17" s="192">
        <v>0.15675651741666674</v>
      </c>
      <c r="D17" s="192">
        <v>0.18528969324154332</v>
      </c>
    </row>
    <row r="18" spans="1:4" x14ac:dyDescent="0.25">
      <c r="B18" s="146"/>
      <c r="C18" s="146"/>
      <c r="D18" s="146"/>
    </row>
    <row r="19" spans="1:4" x14ac:dyDescent="0.25">
      <c r="A19" t="s">
        <v>373</v>
      </c>
      <c r="B19">
        <v>0</v>
      </c>
      <c r="C19" s="144">
        <f>C13*$C$17</f>
        <v>0.62702606966666696</v>
      </c>
    </row>
    <row r="20" spans="1:4" x14ac:dyDescent="0.25">
      <c r="A20" t="s">
        <v>374</v>
      </c>
      <c r="B20">
        <v>0</v>
      </c>
      <c r="C20" s="144">
        <f>C14*$C$17</f>
        <v>2.1945912438333344</v>
      </c>
    </row>
    <row r="21" spans="1:4" x14ac:dyDescent="0.25">
      <c r="A21" t="s">
        <v>375</v>
      </c>
      <c r="B21">
        <v>0</v>
      </c>
      <c r="C21" s="144">
        <f>C15*$C$17</f>
        <v>25.551312338916677</v>
      </c>
    </row>
    <row r="23" spans="1:4" x14ac:dyDescent="0.25">
      <c r="A23" t="s">
        <v>355</v>
      </c>
      <c r="B23" s="137">
        <f>$B$11*B19</f>
        <v>0</v>
      </c>
      <c r="C23" s="137">
        <f>$C$11*C19</f>
        <v>1458.4626380446673</v>
      </c>
    </row>
    <row r="24" spans="1:4" x14ac:dyDescent="0.25">
      <c r="A24" t="s">
        <v>356</v>
      </c>
      <c r="B24" s="137">
        <f t="shared" ref="B24:B25" si="0">$B$11*B20</f>
        <v>0</v>
      </c>
      <c r="C24" s="137">
        <f t="shared" ref="C24" si="1">$C$11*C20</f>
        <v>5104.6192331563361</v>
      </c>
    </row>
    <row r="25" spans="1:4" x14ac:dyDescent="0.25">
      <c r="A25" t="s">
        <v>358</v>
      </c>
      <c r="B25" s="137">
        <f t="shared" si="0"/>
        <v>0</v>
      </c>
      <c r="C25" s="137">
        <f>$C$11*C21</f>
        <v>59432.352500320194</v>
      </c>
    </row>
    <row r="27" spans="1:4" x14ac:dyDescent="0.25">
      <c r="A27" t="s">
        <v>359</v>
      </c>
      <c r="B27" s="143">
        <f>B19*$B$6</f>
        <v>0</v>
      </c>
      <c r="C27" s="143">
        <f>C19*$B$6/2</f>
        <v>3.8781562408883348</v>
      </c>
    </row>
    <row r="28" spans="1:4" x14ac:dyDescent="0.25">
      <c r="A28" t="s">
        <v>360</v>
      </c>
      <c r="B28" s="143">
        <f t="shared" ref="B28:C29" si="2">B20*$B$6</f>
        <v>0</v>
      </c>
      <c r="C28" s="143">
        <f>C20*$B$6/2</f>
        <v>13.573546843109172</v>
      </c>
    </row>
    <row r="29" spans="1:4" x14ac:dyDescent="0.25">
      <c r="A29" t="s">
        <v>361</v>
      </c>
      <c r="B29" s="143">
        <f t="shared" si="2"/>
        <v>0</v>
      </c>
      <c r="C29" s="143">
        <f>C21*$B$6/2</f>
        <v>158.03486681619964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6" sqref="D16"/>
    </sheetView>
  </sheetViews>
  <sheetFormatPr defaultRowHeight="15" x14ac:dyDescent="0.25"/>
  <cols>
    <col min="1" max="1" width="52.140625" customWidth="1"/>
    <col min="2" max="2" width="11.140625" bestFit="1" customWidth="1"/>
    <col min="4" max="4" width="89.85546875" customWidth="1"/>
    <col min="5" max="5" width="14.42578125" customWidth="1"/>
  </cols>
  <sheetData>
    <row r="1" spans="1:5" x14ac:dyDescent="0.25">
      <c r="A1" s="150" t="s">
        <v>363</v>
      </c>
    </row>
    <row r="2" spans="1:5" x14ac:dyDescent="0.25">
      <c r="A2" s="194" t="s">
        <v>364</v>
      </c>
      <c r="B2" s="194" t="s">
        <v>365</v>
      </c>
      <c r="C2" s="194" t="s">
        <v>367</v>
      </c>
      <c r="D2" s="194" t="s">
        <v>368</v>
      </c>
      <c r="E2" s="194" t="s">
        <v>366</v>
      </c>
    </row>
    <row r="3" spans="1:5" ht="30" x14ac:dyDescent="0.25">
      <c r="A3" s="195" t="s">
        <v>376</v>
      </c>
      <c r="B3" s="195" t="s">
        <v>369</v>
      </c>
      <c r="C3" s="196"/>
      <c r="D3" s="197" t="s">
        <v>377</v>
      </c>
      <c r="E3" s="195" t="s">
        <v>378</v>
      </c>
    </row>
    <row r="4" spans="1:5" x14ac:dyDescent="0.25">
      <c r="A4" s="195" t="s">
        <v>379</v>
      </c>
      <c r="B4" s="195" t="s">
        <v>369</v>
      </c>
      <c r="C4" s="196"/>
      <c r="D4" s="195" t="s">
        <v>380</v>
      </c>
      <c r="E4" s="195" t="s">
        <v>381</v>
      </c>
    </row>
    <row r="5" spans="1:5" x14ac:dyDescent="0.25">
      <c r="A5" s="195" t="s">
        <v>382</v>
      </c>
      <c r="B5" s="195" t="s">
        <v>369</v>
      </c>
      <c r="C5" s="196"/>
      <c r="D5" s="195" t="s">
        <v>383</v>
      </c>
      <c r="E5" s="195" t="s">
        <v>384</v>
      </c>
    </row>
    <row r="6" spans="1:5" x14ac:dyDescent="0.25">
      <c r="A6" s="195" t="s">
        <v>372</v>
      </c>
      <c r="B6" s="195" t="s">
        <v>369</v>
      </c>
      <c r="C6" s="196"/>
      <c r="D6" s="195" t="s">
        <v>385</v>
      </c>
      <c r="E6" s="195" t="s">
        <v>386</v>
      </c>
    </row>
    <row r="7" spans="1:5" x14ac:dyDescent="0.25">
      <c r="A7" s="195" t="s">
        <v>387</v>
      </c>
      <c r="B7" s="195" t="s">
        <v>369</v>
      </c>
      <c r="C7" s="196"/>
      <c r="D7" s="195" t="s">
        <v>388</v>
      </c>
      <c r="E7" s="195" t="s">
        <v>389</v>
      </c>
    </row>
    <row r="8" spans="1:5" ht="30" x14ac:dyDescent="0.25">
      <c r="A8" s="195" t="s">
        <v>390</v>
      </c>
      <c r="B8" s="195" t="s">
        <v>369</v>
      </c>
      <c r="C8" s="198"/>
      <c r="D8" s="197" t="s">
        <v>391</v>
      </c>
      <c r="E8" s="195" t="s">
        <v>392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efb98dbe-6680-48eb-ac67-85b3a61e7855"/>
    <ds:schemaRef ds:uri="http://schemas.microsoft.com/sharepoint/v3/fields"/>
    <ds:schemaRef ds:uri="eecedeb9-13b3-4e62-b003-046c92e166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2018-07-03T09:16:42Z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