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ANM\SSEH\"/>
    </mc:Choice>
  </mc:AlternateContent>
  <xr:revisionPtr revIDLastSave="0" documentId="13_ncr:1_{8B1A7915-1102-4AD2-8969-A4EC858DC226}" xr6:coauthVersionLast="36" xr6:coauthVersionMax="36" xr10:uidLastSave="{00000000-0000-0000-0000-000000000000}"/>
  <bookViews>
    <workbookView xWindow="-15" yWindow="8535" windowWidth="19320" windowHeight="4335" tabRatio="677" firstSheet="2" activeTab="6" xr2:uid="{00000000-000D-0000-FFFF-FFFF00000000}"/>
  </bookViews>
  <sheets>
    <sheet name="version control" sheetId="30" r:id="rId1"/>
    <sheet name="Guidance" sheetId="28" r:id="rId2"/>
    <sheet name="Option summary" sheetId="29" r:id="rId3"/>
    <sheet name="Fixed data" sheetId="20" r:id="rId4"/>
    <sheet name="Workings baseline" sheetId="36" r:id="rId5"/>
    <sheet name="Traditional Reinf (Baseline)" sheetId="34" r:id="rId6"/>
    <sheet name="ANM &amp; Deferred Reinf" sheetId="35" r:id="rId7"/>
    <sheet name="Workings template" sheetId="27" r:id="rId8"/>
  </sheet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35" l="1"/>
  <c r="I13" i="35"/>
  <c r="J13" i="35"/>
  <c r="K13" i="35"/>
  <c r="L13" i="35"/>
  <c r="M13" i="35"/>
  <c r="N13" i="35"/>
  <c r="O13" i="35"/>
  <c r="P13" i="35"/>
  <c r="Q13" i="35"/>
  <c r="R13" i="35"/>
  <c r="S13" i="35"/>
  <c r="T13" i="35"/>
  <c r="E13" i="35"/>
  <c r="F13" i="35"/>
  <c r="G14" i="35"/>
  <c r="F14" i="35"/>
  <c r="E14" i="35"/>
  <c r="G13" i="35"/>
  <c r="N23" i="27"/>
  <c r="P14" i="35" s="1"/>
  <c r="O23" i="27"/>
  <c r="Q14" i="35" s="1"/>
  <c r="P23" i="27"/>
  <c r="R14" i="35" s="1"/>
  <c r="Q23" i="27"/>
  <c r="S14" i="35" s="1"/>
  <c r="R23" i="27"/>
  <c r="T14" i="35" s="1"/>
  <c r="C28" i="29"/>
  <c r="C27" i="29"/>
  <c r="G23" i="27"/>
  <c r="I14" i="35" s="1"/>
  <c r="H14" i="35"/>
  <c r="H23" i="27" l="1"/>
  <c r="J14" i="35" s="1"/>
  <c r="I23" i="27"/>
  <c r="K14" i="35" s="1"/>
  <c r="J23" i="27"/>
  <c r="L14" i="35" s="1"/>
  <c r="K23" i="27"/>
  <c r="M14" i="35" s="1"/>
  <c r="L23" i="27"/>
  <c r="N14" i="35" s="1"/>
  <c r="M23" i="27"/>
  <c r="O14" i="35" s="1"/>
  <c r="F90" i="34"/>
  <c r="G90" i="34"/>
  <c r="H90" i="34"/>
  <c r="E90" i="34"/>
  <c r="E13" i="34"/>
  <c r="K20" i="27"/>
  <c r="L20" i="27"/>
  <c r="G9" i="27" l="1"/>
  <c r="J9" i="27" s="1"/>
  <c r="K9" i="27" l="1"/>
  <c r="M9" i="27"/>
  <c r="L9" i="27"/>
  <c r="I9" i="27"/>
  <c r="H9" i="27"/>
  <c r="G14" i="27"/>
  <c r="O14" i="27" l="1"/>
  <c r="P14" i="27"/>
  <c r="R14" i="27"/>
  <c r="N20" i="27"/>
  <c r="P20" i="27"/>
  <c r="N14" i="27"/>
  <c r="Q14" i="27"/>
  <c r="O20" i="27"/>
  <c r="Q20" i="27"/>
  <c r="R20" i="27"/>
  <c r="O9" i="27"/>
  <c r="P9" i="27"/>
  <c r="N9" i="27"/>
  <c r="L14" i="27"/>
  <c r="J14" i="27"/>
  <c r="M14" i="27"/>
  <c r="K14" i="27"/>
  <c r="M20" i="27"/>
  <c r="I14" i="27"/>
  <c r="H14" i="27"/>
  <c r="G20" i="27"/>
  <c r="H20" i="27"/>
  <c r="I20" i="27"/>
  <c r="J20" i="27"/>
  <c r="R9" i="27" l="1"/>
  <c r="Q9" i="27"/>
  <c r="BD79" i="35" l="1"/>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V18" i="35"/>
  <c r="AV26" i="35" s="1"/>
  <c r="AV28" i="35" s="1"/>
  <c r="AU18" i="35"/>
  <c r="AT18" i="35"/>
  <c r="AS18" i="35"/>
  <c r="AR18" i="35"/>
  <c r="AQ18" i="35"/>
  <c r="AQ26" i="35" s="1"/>
  <c r="AP18" i="35"/>
  <c r="AO18" i="35"/>
  <c r="AO26" i="35" s="1"/>
  <c r="AN18" i="35"/>
  <c r="AM18" i="35"/>
  <c r="AL18" i="35"/>
  <c r="AK18" i="35"/>
  <c r="AJ18" i="35"/>
  <c r="AI18" i="35"/>
  <c r="AI26" i="35" s="1"/>
  <c r="AH18" i="35"/>
  <c r="AG18" i="35"/>
  <c r="AF18" i="35"/>
  <c r="AF26" i="35" s="1"/>
  <c r="AF28" i="35" s="1"/>
  <c r="AE18" i="35"/>
  <c r="AD18" i="35"/>
  <c r="AC18" i="35"/>
  <c r="AB18" i="35"/>
  <c r="AA18" i="35"/>
  <c r="AA26" i="35" s="1"/>
  <c r="Z18" i="35"/>
  <c r="Y18" i="35"/>
  <c r="Y26" i="35" s="1"/>
  <c r="X18" i="35"/>
  <c r="W18" i="35"/>
  <c r="V18" i="35"/>
  <c r="U18" i="35"/>
  <c r="T18" i="35"/>
  <c r="S18" i="35"/>
  <c r="R18" i="35"/>
  <c r="Q18" i="35"/>
  <c r="P18" i="35"/>
  <c r="P26" i="35" s="1"/>
  <c r="P28" i="35" s="1"/>
  <c r="O18" i="35"/>
  <c r="N18" i="35"/>
  <c r="M18" i="35"/>
  <c r="L18" i="35"/>
  <c r="K18" i="35"/>
  <c r="K26" i="35" s="1"/>
  <c r="J18" i="35"/>
  <c r="I18" i="35"/>
  <c r="I26" i="35" s="1"/>
  <c r="H18" i="35"/>
  <c r="G18" i="35"/>
  <c r="F18" i="35"/>
  <c r="E18" i="35"/>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V26" i="34" s="1"/>
  <c r="AV28" i="34" s="1"/>
  <c r="AU18" i="34"/>
  <c r="AT18" i="34"/>
  <c r="AS18" i="34"/>
  <c r="AR18" i="34"/>
  <c r="AQ18" i="34"/>
  <c r="AQ26" i="34" s="1"/>
  <c r="AP18" i="34"/>
  <c r="AP26" i="34" s="1"/>
  <c r="AO18" i="34"/>
  <c r="AO26" i="34" s="1"/>
  <c r="AN18" i="34"/>
  <c r="AN26" i="34" s="1"/>
  <c r="AN28" i="34" s="1"/>
  <c r="AM18" i="34"/>
  <c r="AL18" i="34"/>
  <c r="AL26" i="34" s="1"/>
  <c r="AK18" i="34"/>
  <c r="AJ18" i="34"/>
  <c r="AI18" i="34"/>
  <c r="AI26" i="34" s="1"/>
  <c r="AH18" i="34"/>
  <c r="AH26" i="34" s="1"/>
  <c r="AG18" i="34"/>
  <c r="AG26" i="34" s="1"/>
  <c r="AF18" i="34"/>
  <c r="AE18" i="34"/>
  <c r="AD18" i="34"/>
  <c r="AC18" i="34"/>
  <c r="AB18" i="34"/>
  <c r="AA18" i="34"/>
  <c r="AA26" i="34" s="1"/>
  <c r="Z18" i="34"/>
  <c r="Z26" i="34" s="1"/>
  <c r="Y18" i="34"/>
  <c r="X18" i="34"/>
  <c r="X26" i="34" s="1"/>
  <c r="X28" i="34" s="1"/>
  <c r="W18" i="34"/>
  <c r="V18" i="34"/>
  <c r="V26" i="34" s="1"/>
  <c r="U18" i="34"/>
  <c r="T18" i="34"/>
  <c r="S18" i="34"/>
  <c r="S26" i="34" s="1"/>
  <c r="R18" i="34"/>
  <c r="Q18" i="34"/>
  <c r="Q26" i="34" s="1"/>
  <c r="P18" i="34"/>
  <c r="O18" i="34"/>
  <c r="N18" i="34"/>
  <c r="N26" i="34" s="1"/>
  <c r="M18" i="34"/>
  <c r="L18" i="34"/>
  <c r="K18" i="34"/>
  <c r="J18" i="34"/>
  <c r="J26" i="34" s="1"/>
  <c r="I18" i="34"/>
  <c r="H18" i="34"/>
  <c r="H26" i="34" s="1"/>
  <c r="H28" i="34" s="1"/>
  <c r="G18" i="34"/>
  <c r="F18" i="34"/>
  <c r="F26" i="34" s="1"/>
  <c r="E18" i="34"/>
  <c r="I5" i="20"/>
  <c r="F69" i="34" s="1"/>
  <c r="J5" i="20"/>
  <c r="G69" i="34" s="1"/>
  <c r="K5" i="20"/>
  <c r="H69" i="34" s="1"/>
  <c r="L5" i="20"/>
  <c r="M5" i="20"/>
  <c r="N5" i="20"/>
  <c r="O5" i="20"/>
  <c r="P5" i="20"/>
  <c r="Q5" i="20"/>
  <c r="R5" i="20"/>
  <c r="S5" i="20"/>
  <c r="T5" i="20"/>
  <c r="U5" i="20"/>
  <c r="V5" i="20"/>
  <c r="W5" i="20"/>
  <c r="X5" i="20"/>
  <c r="Y5" i="20"/>
  <c r="Z5" i="20"/>
  <c r="AA5" i="20"/>
  <c r="X69" i="34" s="1"/>
  <c r="AB5" i="20"/>
  <c r="AC5" i="20"/>
  <c r="Z69" i="34" s="1"/>
  <c r="AD5" i="20"/>
  <c r="AE5" i="20"/>
  <c r="AF5" i="20"/>
  <c r="AG5" i="20"/>
  <c r="AH5" i="20"/>
  <c r="AI5" i="20"/>
  <c r="AJ5" i="20"/>
  <c r="AK5" i="20"/>
  <c r="AL5" i="20"/>
  <c r="AM5" i="20"/>
  <c r="AJ69" i="35" s="1"/>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E69" i="34" s="1"/>
  <c r="G11" i="20"/>
  <c r="G10" i="20"/>
  <c r="G9" i="20"/>
  <c r="G8" i="20"/>
  <c r="G7" i="20"/>
  <c r="G6" i="20"/>
  <c r="E65" i="35" s="1"/>
  <c r="AP12" i="20"/>
  <c r="D34" i="20"/>
  <c r="AW26" i="35" l="1"/>
  <c r="I26" i="34"/>
  <c r="P26" i="34"/>
  <c r="P28" i="34" s="1"/>
  <c r="AD26" i="34"/>
  <c r="Q26" i="35"/>
  <c r="X26" i="35"/>
  <c r="X28" i="35" s="1"/>
  <c r="K26" i="34"/>
  <c r="R26" i="34"/>
  <c r="Y26" i="34"/>
  <c r="AF26" i="34"/>
  <c r="AF28" i="34" s="1"/>
  <c r="AT26" i="34"/>
  <c r="S26" i="35"/>
  <c r="AG26" i="35"/>
  <c r="AP67" i="35"/>
  <c r="AK67" i="35"/>
  <c r="N67" i="35"/>
  <c r="BA67" i="34"/>
  <c r="AX67" i="34"/>
  <c r="AL67" i="34"/>
  <c r="AB67" i="34"/>
  <c r="X67" i="34"/>
  <c r="M67" i="34"/>
  <c r="AN67" i="35"/>
  <c r="P67" i="35"/>
  <c r="L67" i="35"/>
  <c r="AZ67" i="34"/>
  <c r="AN67" i="34"/>
  <c r="AK67" i="34"/>
  <c r="Z67" i="34"/>
  <c r="N67" i="34"/>
  <c r="L67" i="34"/>
  <c r="AX70" i="34"/>
  <c r="V70" i="34"/>
  <c r="AJ72" i="35"/>
  <c r="J72" i="35"/>
  <c r="BC72" i="34"/>
  <c r="AO72" i="34"/>
  <c r="AD72" i="34"/>
  <c r="Y72" i="34"/>
  <c r="M72" i="34"/>
  <c r="AG72" i="35"/>
  <c r="H72" i="35"/>
  <c r="AR72" i="34"/>
  <c r="AN72" i="34"/>
  <c r="AB72" i="34"/>
  <c r="N72" i="34"/>
  <c r="L72" i="34"/>
  <c r="AL69" i="35"/>
  <c r="AL69" i="34"/>
  <c r="AD69" i="34"/>
  <c r="V69" i="34"/>
  <c r="AJ68" i="35"/>
  <c r="AW68" i="34"/>
  <c r="AJ68" i="34"/>
  <c r="X68" i="34"/>
  <c r="N68" i="35"/>
  <c r="AZ68" i="34"/>
  <c r="AL68" i="34"/>
  <c r="Y68" i="34"/>
  <c r="L68" i="34"/>
  <c r="AK71" i="35"/>
  <c r="L71" i="35"/>
  <c r="AX71" i="34"/>
  <c r="X71" i="34"/>
  <c r="AJ71" i="34"/>
  <c r="L71" i="34"/>
  <c r="M26" i="34"/>
  <c r="O26" i="34"/>
  <c r="U26" i="34"/>
  <c r="W26" i="34"/>
  <c r="AC26" i="34"/>
  <c r="AE26" i="34"/>
  <c r="AK26" i="34"/>
  <c r="AM26" i="34"/>
  <c r="AS26" i="34"/>
  <c r="AU26" i="34"/>
  <c r="C9" i="35"/>
  <c r="AU69" i="35"/>
  <c r="AU69" i="34"/>
  <c r="W69" i="35"/>
  <c r="W69" i="34"/>
  <c r="G65" i="34"/>
  <c r="AL65" i="34"/>
  <c r="O65" i="34"/>
  <c r="AM65" i="34"/>
  <c r="X70" i="34"/>
  <c r="H71" i="34"/>
  <c r="AK71" i="34"/>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BC68" i="34"/>
  <c r="AU68" i="34"/>
  <c r="AM68" i="34"/>
  <c r="AE68" i="34"/>
  <c r="W68" i="34"/>
  <c r="O68" i="34"/>
  <c r="G68" i="34"/>
  <c r="AV68" i="35"/>
  <c r="AH68" i="35"/>
  <c r="V68" i="35"/>
  <c r="I68" i="35"/>
  <c r="BA68" i="34"/>
  <c r="AS68" i="34"/>
  <c r="AK68" i="34"/>
  <c r="AC68" i="34"/>
  <c r="U68" i="34"/>
  <c r="M68" i="34"/>
  <c r="E68" i="34"/>
  <c r="AT68" i="35"/>
  <c r="AG68" i="35"/>
  <c r="T68" i="35"/>
  <c r="H68" i="35"/>
  <c r="AR68" i="35"/>
  <c r="AF68" i="35"/>
  <c r="R68" i="35"/>
  <c r="F68" i="35"/>
  <c r="AY68" i="34"/>
  <c r="AQ68" i="34"/>
  <c r="AI68" i="34"/>
  <c r="AA68" i="34"/>
  <c r="S68" i="34"/>
  <c r="K68" i="34"/>
  <c r="BD68" i="35"/>
  <c r="AD68" i="35"/>
  <c r="AV68" i="34"/>
  <c r="AH68" i="34"/>
  <c r="V68" i="34"/>
  <c r="I68" i="34"/>
  <c r="BB68" i="35"/>
  <c r="AB68" i="35"/>
  <c r="AT68" i="34"/>
  <c r="AG68" i="34"/>
  <c r="T68" i="34"/>
  <c r="H68" i="34"/>
  <c r="AZ68" i="35"/>
  <c r="Z68" i="35"/>
  <c r="AR68" i="34"/>
  <c r="AF68" i="34"/>
  <c r="R68" i="34"/>
  <c r="F68" i="34"/>
  <c r="AW68" i="35"/>
  <c r="X68" i="35"/>
  <c r="BD68" i="34"/>
  <c r="AP68" i="34"/>
  <c r="AD68" i="34"/>
  <c r="Q68" i="34"/>
  <c r="AP68" i="35"/>
  <c r="Q68" i="35"/>
  <c r="BB68" i="34"/>
  <c r="AO68" i="34"/>
  <c r="AB68" i="34"/>
  <c r="P68" i="34"/>
  <c r="AO68" i="35"/>
  <c r="P68" i="35"/>
  <c r="BA69" i="35"/>
  <c r="BA69" i="34"/>
  <c r="AS69" i="35"/>
  <c r="AS69" i="34"/>
  <c r="AK69" i="35"/>
  <c r="AC69" i="35"/>
  <c r="AC69" i="34"/>
  <c r="U69" i="35"/>
  <c r="U69" i="34"/>
  <c r="Q65" i="34"/>
  <c r="AU65" i="34"/>
  <c r="Z68" i="34"/>
  <c r="Y70" i="34"/>
  <c r="J71" i="34"/>
  <c r="AV71" i="34"/>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Z65" i="34"/>
  <c r="AR65" i="34"/>
  <c r="AJ65" i="34"/>
  <c r="AB65" i="34"/>
  <c r="T65" i="34"/>
  <c r="L65" i="34"/>
  <c r="AX65" i="35"/>
  <c r="AK65" i="35"/>
  <c r="X65" i="35"/>
  <c r="L65" i="35"/>
  <c r="AT65" i="35"/>
  <c r="AH65" i="35"/>
  <c r="U65" i="35"/>
  <c r="H65" i="35"/>
  <c r="BD65" i="34"/>
  <c r="AV65" i="34"/>
  <c r="AN65" i="34"/>
  <c r="AF65" i="34"/>
  <c r="X65" i="34"/>
  <c r="P65" i="34"/>
  <c r="H65" i="34"/>
  <c r="AR65" i="35"/>
  <c r="V65" i="35"/>
  <c r="AT65" i="34"/>
  <c r="AI65" i="34"/>
  <c r="Y65" i="34"/>
  <c r="N65" i="34"/>
  <c r="AP65" i="35"/>
  <c r="T65" i="35"/>
  <c r="BC65" i="34"/>
  <c r="AS65" i="34"/>
  <c r="AH65" i="34"/>
  <c r="W65" i="34"/>
  <c r="M65" i="34"/>
  <c r="AL65" i="35"/>
  <c r="R65" i="35"/>
  <c r="BB65" i="34"/>
  <c r="AQ65" i="34"/>
  <c r="AG65" i="34"/>
  <c r="V65" i="34"/>
  <c r="K65" i="34"/>
  <c r="BD65" i="35"/>
  <c r="AJ65" i="35"/>
  <c r="P65" i="35"/>
  <c r="BA65" i="34"/>
  <c r="AP65" i="34"/>
  <c r="AE65" i="34"/>
  <c r="U65" i="34"/>
  <c r="J65" i="34"/>
  <c r="BB65" i="35"/>
  <c r="AF65" i="35"/>
  <c r="M65" i="35"/>
  <c r="AY65" i="34"/>
  <c r="AO65" i="34"/>
  <c r="AD65" i="34"/>
  <c r="S65" i="34"/>
  <c r="I65" i="34"/>
  <c r="AZ65" i="35"/>
  <c r="AD65" i="35"/>
  <c r="J65" i="35"/>
  <c r="AM69" i="35"/>
  <c r="AM69" i="34"/>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C70" i="34"/>
  <c r="AU70" i="34"/>
  <c r="AM70" i="34"/>
  <c r="AE70" i="34"/>
  <c r="W70" i="34"/>
  <c r="O70" i="34"/>
  <c r="G70" i="34"/>
  <c r="AT70" i="35"/>
  <c r="AG70" i="35"/>
  <c r="T70" i="35"/>
  <c r="H70" i="35"/>
  <c r="BA70" i="34"/>
  <c r="AS70" i="34"/>
  <c r="AK70" i="34"/>
  <c r="AC70" i="34"/>
  <c r="U70" i="34"/>
  <c r="M70" i="34"/>
  <c r="E70" i="34"/>
  <c r="AR70" i="35"/>
  <c r="AF70" i="35"/>
  <c r="R70" i="35"/>
  <c r="F70" i="35"/>
  <c r="BD70" i="35"/>
  <c r="AP70" i="35"/>
  <c r="AD70" i="35"/>
  <c r="Q70" i="35"/>
  <c r="AY70" i="34"/>
  <c r="AQ70" i="34"/>
  <c r="AI70" i="34"/>
  <c r="AA70" i="34"/>
  <c r="S70" i="34"/>
  <c r="K70" i="34"/>
  <c r="BB70" i="35"/>
  <c r="AB70" i="35"/>
  <c r="AT70" i="34"/>
  <c r="AG70" i="34"/>
  <c r="T70" i="34"/>
  <c r="H70" i="34"/>
  <c r="AZ70" i="35"/>
  <c r="Z70" i="35"/>
  <c r="AR70" i="34"/>
  <c r="AF70" i="34"/>
  <c r="R70" i="34"/>
  <c r="F70" i="34"/>
  <c r="AX70" i="35"/>
  <c r="Y70" i="35"/>
  <c r="BD70" i="34"/>
  <c r="AP70" i="34"/>
  <c r="AD70" i="34"/>
  <c r="Q70" i="34"/>
  <c r="AV70" i="35"/>
  <c r="V70" i="35"/>
  <c r="BB70" i="34"/>
  <c r="AO70" i="34"/>
  <c r="AB70" i="34"/>
  <c r="P70" i="34"/>
  <c r="AO70" i="35"/>
  <c r="P70" i="35"/>
  <c r="AZ70" i="34"/>
  <c r="AN70" i="34"/>
  <c r="Z70" i="34"/>
  <c r="N70" i="34"/>
  <c r="AN70" i="35"/>
  <c r="N70" i="35"/>
  <c r="AR69" i="35"/>
  <c r="AR69" i="34"/>
  <c r="AB69" i="35"/>
  <c r="AB69" i="34"/>
  <c r="R65" i="34"/>
  <c r="F65" i="35"/>
  <c r="I70" i="35"/>
  <c r="AY71" i="35"/>
  <c r="AQ71" i="35"/>
  <c r="AI71" i="35"/>
  <c r="AA71" i="35"/>
  <c r="S71" i="35"/>
  <c r="K71" i="35"/>
  <c r="AW71" i="35"/>
  <c r="AO71" i="35"/>
  <c r="AG71" i="35"/>
  <c r="Y71" i="35"/>
  <c r="Q71" i="35"/>
  <c r="I71" i="35"/>
  <c r="BC71" i="35"/>
  <c r="AU71" i="35"/>
  <c r="AM71" i="35"/>
  <c r="AE71" i="35"/>
  <c r="W71" i="35"/>
  <c r="O71" i="35"/>
  <c r="G71" i="35"/>
  <c r="BC71" i="34"/>
  <c r="AU71" i="34"/>
  <c r="AM71" i="34"/>
  <c r="AV71" i="35"/>
  <c r="AJ71" i="35"/>
  <c r="V71" i="35"/>
  <c r="J71" i="35"/>
  <c r="BA71" i="34"/>
  <c r="AR71" i="34"/>
  <c r="AI71" i="34"/>
  <c r="AA71" i="34"/>
  <c r="S71" i="34"/>
  <c r="K71" i="34"/>
  <c r="AS71" i="35"/>
  <c r="AF71" i="35"/>
  <c r="T71" i="35"/>
  <c r="F71" i="35"/>
  <c r="AY71" i="34"/>
  <c r="AP71" i="34"/>
  <c r="AG71" i="34"/>
  <c r="Y71" i="34"/>
  <c r="Q71" i="34"/>
  <c r="I71" i="34"/>
  <c r="BD71" i="35"/>
  <c r="AR71" i="35"/>
  <c r="AD71" i="35"/>
  <c r="R71" i="35"/>
  <c r="E71" i="35"/>
  <c r="BB71" i="35"/>
  <c r="AP71" i="35"/>
  <c r="AC71" i="35"/>
  <c r="P71" i="35"/>
  <c r="AW71" i="34"/>
  <c r="AN71" i="34"/>
  <c r="AE71" i="34"/>
  <c r="W71" i="34"/>
  <c r="O71" i="34"/>
  <c r="G71" i="34"/>
  <c r="BA71" i="35"/>
  <c r="AB71" i="35"/>
  <c r="AT71" i="34"/>
  <c r="AF71" i="34"/>
  <c r="T71" i="34"/>
  <c r="F71" i="34"/>
  <c r="AZ71" i="35"/>
  <c r="Z71" i="35"/>
  <c r="AS71" i="34"/>
  <c r="AD71" i="34"/>
  <c r="R71" i="34"/>
  <c r="E71" i="34"/>
  <c r="AX71" i="35"/>
  <c r="X71" i="35"/>
  <c r="AQ71" i="34"/>
  <c r="AC71" i="34"/>
  <c r="P71" i="34"/>
  <c r="AT71" i="35"/>
  <c r="U71" i="35"/>
  <c r="BD71" i="34"/>
  <c r="AO71" i="34"/>
  <c r="AB71" i="34"/>
  <c r="N71" i="34"/>
  <c r="AN71" i="35"/>
  <c r="N71" i="35"/>
  <c r="BB71" i="34"/>
  <c r="AL71" i="34"/>
  <c r="Z71" i="34"/>
  <c r="M71" i="34"/>
  <c r="AL71" i="35"/>
  <c r="M71" i="35"/>
  <c r="AY69" i="35"/>
  <c r="AY69" i="34"/>
  <c r="AQ69" i="35"/>
  <c r="AQ69" i="34"/>
  <c r="AI69" i="35"/>
  <c r="AI69" i="34"/>
  <c r="AA69" i="35"/>
  <c r="AA69" i="34"/>
  <c r="Z65" i="34"/>
  <c r="AX65" i="34"/>
  <c r="AJ70" i="34"/>
  <c r="U71" i="34"/>
  <c r="AZ71" i="34"/>
  <c r="Z65" i="35"/>
  <c r="L70" i="35"/>
  <c r="AA65" i="34"/>
  <c r="J68" i="34"/>
  <c r="AN68" i="34"/>
  <c r="I70" i="34"/>
  <c r="AL70" i="34"/>
  <c r="V71" i="34"/>
  <c r="AC65" i="35"/>
  <c r="AN68" i="35"/>
  <c r="AH70" i="35"/>
  <c r="BC69" i="35"/>
  <c r="BC69" i="34"/>
  <c r="AE69" i="35"/>
  <c r="AE69" i="34"/>
  <c r="AZ69" i="35"/>
  <c r="AW65" i="34"/>
  <c r="AH70" i="34"/>
  <c r="E65" i="34"/>
  <c r="AC65" i="34"/>
  <c r="J70" i="34"/>
  <c r="AV70" i="34"/>
  <c r="AS65" i="35"/>
  <c r="AL70" i="35"/>
  <c r="BD69" i="35"/>
  <c r="BD69" i="34"/>
  <c r="AV69" i="35"/>
  <c r="AN69" i="34"/>
  <c r="AN69" i="35"/>
  <c r="AF69" i="35"/>
  <c r="AF69" i="34"/>
  <c r="X69" i="35"/>
  <c r="F65" i="34"/>
  <c r="AK65" i="34"/>
  <c r="N68" i="34"/>
  <c r="AX68" i="34"/>
  <c r="AJ69" i="34"/>
  <c r="L70" i="34"/>
  <c r="AW70" i="34"/>
  <c r="AH71" i="34"/>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Y72" i="34"/>
  <c r="AQ72" i="34"/>
  <c r="AI72" i="34"/>
  <c r="AA72" i="34"/>
  <c r="S72" i="34"/>
  <c r="K72" i="34"/>
  <c r="AV72" i="35"/>
  <c r="AH72" i="35"/>
  <c r="V72" i="35"/>
  <c r="I72" i="35"/>
  <c r="BD72" i="34"/>
  <c r="AU72" i="34"/>
  <c r="AL72" i="34"/>
  <c r="AC72" i="34"/>
  <c r="T72" i="34"/>
  <c r="J72" i="34"/>
  <c r="AR72" i="35"/>
  <c r="AF72" i="35"/>
  <c r="R72" i="35"/>
  <c r="F72" i="35"/>
  <c r="BB72" i="34"/>
  <c r="AS72" i="34"/>
  <c r="AJ72" i="34"/>
  <c r="Z72" i="34"/>
  <c r="Q72" i="34"/>
  <c r="H72" i="34"/>
  <c r="BD72" i="35"/>
  <c r="AP72" i="35"/>
  <c r="AD72" i="35"/>
  <c r="Q72" i="35"/>
  <c r="BB72" i="35"/>
  <c r="AO72" i="35"/>
  <c r="AB72" i="35"/>
  <c r="P72" i="35"/>
  <c r="AZ72" i="34"/>
  <c r="AP72" i="34"/>
  <c r="AG72" i="34"/>
  <c r="X72" i="34"/>
  <c r="O72" i="34"/>
  <c r="F72" i="34"/>
  <c r="AX69" i="35"/>
  <c r="AH69" i="35"/>
  <c r="L26" i="34"/>
  <c r="T26" i="34"/>
  <c r="AB26" i="34"/>
  <c r="AJ26" i="34"/>
  <c r="AR26" i="34"/>
  <c r="AR28" i="34" s="1"/>
  <c r="AR29" i="34" s="1"/>
  <c r="P67" i="34"/>
  <c r="AC67" i="34"/>
  <c r="AP67" i="34"/>
  <c r="BB67" i="34"/>
  <c r="P72" i="34"/>
  <c r="AE72" i="34"/>
  <c r="AT72" i="34"/>
  <c r="R67" i="35"/>
  <c r="AR67" i="35"/>
  <c r="AP69" i="35"/>
  <c r="N72" i="35"/>
  <c r="AN72" i="35"/>
  <c r="AM87" i="35"/>
  <c r="AM66" i="35" s="1"/>
  <c r="AM87" i="34"/>
  <c r="AM66" i="34" s="1"/>
  <c r="AW69" i="35"/>
  <c r="AW69" i="34"/>
  <c r="AO69" i="35"/>
  <c r="AO69" i="34"/>
  <c r="AG69" i="35"/>
  <c r="AG69" i="34"/>
  <c r="Y69" i="35"/>
  <c r="Y69" i="34"/>
  <c r="E67" i="34"/>
  <c r="R67" i="34"/>
  <c r="AD67" i="34"/>
  <c r="AR67" i="34"/>
  <c r="BD67" i="34"/>
  <c r="AP69" i="34"/>
  <c r="R72" i="34"/>
  <c r="AF72" i="34"/>
  <c r="AV72" i="34"/>
  <c r="X67" i="35"/>
  <c r="AX67" i="35"/>
  <c r="V69" i="35"/>
  <c r="T72" i="35"/>
  <c r="AT72" i="35"/>
  <c r="F67" i="34"/>
  <c r="T67" i="34"/>
  <c r="AF67" i="34"/>
  <c r="AS67" i="34"/>
  <c r="E72" i="34"/>
  <c r="U72" i="34"/>
  <c r="AH72" i="34"/>
  <c r="AW72" i="34"/>
  <c r="AB67" i="35"/>
  <c r="BA67" i="35"/>
  <c r="Z69" i="35"/>
  <c r="X72" i="35"/>
  <c r="AW72" i="35"/>
  <c r="H67" i="34"/>
  <c r="U67" i="34"/>
  <c r="AH67" i="34"/>
  <c r="AT67" i="34"/>
  <c r="G72" i="34"/>
  <c r="V72" i="34"/>
  <c r="AK72" i="34"/>
  <c r="AX72" i="34"/>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Y67" i="34"/>
  <c r="AQ67" i="34"/>
  <c r="AI67" i="34"/>
  <c r="AA67" i="34"/>
  <c r="S67" i="34"/>
  <c r="K67" i="34"/>
  <c r="AV67" i="35"/>
  <c r="AJ67" i="35"/>
  <c r="V67" i="35"/>
  <c r="J67" i="35"/>
  <c r="AW67" i="34"/>
  <c r="AO67" i="34"/>
  <c r="AG67" i="34"/>
  <c r="Y67" i="34"/>
  <c r="Q67" i="34"/>
  <c r="I67" i="34"/>
  <c r="AT67" i="35"/>
  <c r="AH67" i="35"/>
  <c r="U67" i="35"/>
  <c r="H67" i="35"/>
  <c r="AS67" i="35"/>
  <c r="AF67" i="35"/>
  <c r="T67" i="35"/>
  <c r="F67" i="35"/>
  <c r="BC67" i="34"/>
  <c r="AU67" i="34"/>
  <c r="AM67" i="34"/>
  <c r="AE67" i="34"/>
  <c r="W67" i="34"/>
  <c r="O67" i="34"/>
  <c r="G67" i="34"/>
  <c r="AT69" i="35"/>
  <c r="AD69" i="35"/>
  <c r="J67" i="34"/>
  <c r="V67" i="34"/>
  <c r="AJ67" i="34"/>
  <c r="AV67" i="34"/>
  <c r="AH69" i="34"/>
  <c r="AT69" i="34"/>
  <c r="I72" i="34"/>
  <c r="W72" i="34"/>
  <c r="AM72" i="34"/>
  <c r="BA72" i="34"/>
  <c r="E67" i="35"/>
  <c r="AD67" i="35"/>
  <c r="BD67" i="35"/>
  <c r="BB69" i="35"/>
  <c r="Z72" i="35"/>
  <c r="AZ72" i="35"/>
  <c r="F26" i="35"/>
  <c r="F28" i="35" s="1"/>
  <c r="F29" i="35" s="1"/>
  <c r="H26" i="35"/>
  <c r="H28" i="35" s="1"/>
  <c r="AI33" i="35" s="1"/>
  <c r="AN26" i="35"/>
  <c r="AN28" i="35" s="1"/>
  <c r="J26" i="35"/>
  <c r="J28" i="35" s="1"/>
  <c r="R26" i="35"/>
  <c r="R28" i="35" s="1"/>
  <c r="Z26" i="35"/>
  <c r="AH26" i="35"/>
  <c r="AH28" i="35" s="1"/>
  <c r="AH29" i="35" s="1"/>
  <c r="AP26" i="35"/>
  <c r="E26" i="35"/>
  <c r="E28" i="35" s="1"/>
  <c r="M26" i="35"/>
  <c r="M28" i="35" s="1"/>
  <c r="M29" i="35" s="1"/>
  <c r="U26" i="35"/>
  <c r="AC26" i="35"/>
  <c r="AK26" i="35"/>
  <c r="AS26" i="35"/>
  <c r="L26" i="35"/>
  <c r="L28" i="35" s="1"/>
  <c r="L29" i="35" s="1"/>
  <c r="T26" i="35"/>
  <c r="T28" i="35" s="1"/>
  <c r="T29" i="35" s="1"/>
  <c r="AB26" i="35"/>
  <c r="AJ26" i="35"/>
  <c r="AR26" i="35"/>
  <c r="G26" i="35"/>
  <c r="G28" i="35" s="1"/>
  <c r="G29" i="35" s="1"/>
  <c r="O26" i="35"/>
  <c r="W26" i="35"/>
  <c r="W28" i="35" s="1"/>
  <c r="W29" i="35" s="1"/>
  <c r="AE26" i="35"/>
  <c r="AM26" i="35"/>
  <c r="AM28" i="35" s="1"/>
  <c r="AM29" i="35" s="1"/>
  <c r="AU26" i="35"/>
  <c r="AU28" i="35" s="1"/>
  <c r="N26" i="35"/>
  <c r="N28" i="35" s="1"/>
  <c r="N29" i="35" s="1"/>
  <c r="V26" i="35"/>
  <c r="V28" i="35" s="1"/>
  <c r="V29" i="35" s="1"/>
  <c r="AD26" i="35"/>
  <c r="AD28" i="35" s="1"/>
  <c r="AL26" i="35"/>
  <c r="AL28" i="35" s="1"/>
  <c r="AL29" i="35" s="1"/>
  <c r="AT26" i="35"/>
  <c r="AI28" i="35"/>
  <c r="AI29" i="35" s="1"/>
  <c r="Z28" i="35"/>
  <c r="AP28" i="35"/>
  <c r="U28" i="35"/>
  <c r="U29" i="35" s="1"/>
  <c r="AS28" i="35"/>
  <c r="AS29" i="35" s="1"/>
  <c r="K28" i="35"/>
  <c r="K29" i="35" s="1"/>
  <c r="AQ28" i="35"/>
  <c r="AQ29" i="35" s="1"/>
  <c r="I28" i="35"/>
  <c r="Q28" i="35"/>
  <c r="Q29" i="35" s="1"/>
  <c r="Y28" i="35"/>
  <c r="AG28" i="35"/>
  <c r="AO28" i="35"/>
  <c r="AW28" i="35"/>
  <c r="AW29" i="35" s="1"/>
  <c r="BA57" i="35"/>
  <c r="AS57" i="35"/>
  <c r="AK57" i="35"/>
  <c r="BB57" i="35"/>
  <c r="AT57" i="35"/>
  <c r="AL57" i="35"/>
  <c r="BC57" i="35"/>
  <c r="AU57" i="35"/>
  <c r="AM57" i="35"/>
  <c r="BD57" i="35"/>
  <c r="AV57" i="35"/>
  <c r="AN57" i="35"/>
  <c r="AW57" i="35"/>
  <c r="AO57" i="35"/>
  <c r="AG57" i="35"/>
  <c r="AX57" i="35"/>
  <c r="AP57" i="35"/>
  <c r="AH57" i="35"/>
  <c r="AY57" i="35"/>
  <c r="AQ57" i="35"/>
  <c r="AI57" i="35"/>
  <c r="AZ57" i="35"/>
  <c r="AR57" i="35"/>
  <c r="AJ57" i="35"/>
  <c r="S28" i="35"/>
  <c r="S29" i="35" s="1"/>
  <c r="AW49" i="35"/>
  <c r="AO49" i="35"/>
  <c r="AG49" i="35"/>
  <c r="Y49" i="35"/>
  <c r="AX49" i="35"/>
  <c r="AP49" i="35"/>
  <c r="AH49" i="35"/>
  <c r="Z49" i="35"/>
  <c r="AY49" i="35"/>
  <c r="AQ49" i="35"/>
  <c r="AI49" i="35"/>
  <c r="AA49" i="35"/>
  <c r="AZ49" i="35"/>
  <c r="AR49" i="35"/>
  <c r="AJ49" i="35"/>
  <c r="AB49" i="35"/>
  <c r="BA49" i="35"/>
  <c r="AS49" i="35"/>
  <c r="AK49" i="35"/>
  <c r="AC49" i="35"/>
  <c r="BB49" i="35"/>
  <c r="AT49" i="35"/>
  <c r="AL49" i="35"/>
  <c r="AD49" i="35"/>
  <c r="BC49" i="35"/>
  <c r="AU49" i="35"/>
  <c r="AM49" i="35"/>
  <c r="AE49" i="35"/>
  <c r="BD49" i="35"/>
  <c r="AV49" i="35"/>
  <c r="AN49" i="35"/>
  <c r="AF49" i="35"/>
  <c r="AA28" i="35"/>
  <c r="AA29" i="35" s="1"/>
  <c r="BA41" i="35"/>
  <c r="AS41" i="35"/>
  <c r="AK41" i="35"/>
  <c r="AC41" i="35"/>
  <c r="U41" i="35"/>
  <c r="BB41" i="35"/>
  <c r="AT41" i="35"/>
  <c r="AL41" i="35"/>
  <c r="AD41" i="35"/>
  <c r="V41" i="35"/>
  <c r="BC41" i="35"/>
  <c r="AU41" i="35"/>
  <c r="AM41" i="35"/>
  <c r="AE41" i="35"/>
  <c r="W41" i="35"/>
  <c r="BD41" i="35"/>
  <c r="AV41" i="35"/>
  <c r="AN41" i="35"/>
  <c r="AF41" i="35"/>
  <c r="X41" i="35"/>
  <c r="AW41" i="35"/>
  <c r="AO41" i="35"/>
  <c r="AG41" i="35"/>
  <c r="Y41" i="35"/>
  <c r="Q41" i="35"/>
  <c r="AX41" i="35"/>
  <c r="AP41" i="35"/>
  <c r="AH41" i="35"/>
  <c r="Z41" i="35"/>
  <c r="R41" i="35"/>
  <c r="AY41" i="35"/>
  <c r="AQ41" i="35"/>
  <c r="AI41" i="35"/>
  <c r="AA41" i="35"/>
  <c r="S41" i="35"/>
  <c r="AZ41" i="35"/>
  <c r="AR41" i="35"/>
  <c r="AJ41" i="35"/>
  <c r="AB41" i="35"/>
  <c r="T41" i="35"/>
  <c r="AB28" i="35"/>
  <c r="AJ28" i="35"/>
  <c r="AJ29" i="35" s="1"/>
  <c r="AR28" i="35"/>
  <c r="AR29" i="35" s="1"/>
  <c r="O28" i="35"/>
  <c r="P29" i="35"/>
  <c r="X29" i="35"/>
  <c r="AF29" i="35"/>
  <c r="AN29" i="35"/>
  <c r="AV29" i="35"/>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8" i="34"/>
  <c r="AU29" i="34" s="1"/>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AE33" i="35" l="1"/>
  <c r="E29" i="35"/>
  <c r="AH33" i="35"/>
  <c r="AW33" i="35"/>
  <c r="AB33" i="35"/>
  <c r="M33" i="35"/>
  <c r="AQ33" i="35"/>
  <c r="U33" i="35"/>
  <c r="AM76" i="35"/>
  <c r="AE28" i="35"/>
  <c r="AE29" i="35" s="1"/>
  <c r="AX33" i="35"/>
  <c r="X33" i="35"/>
  <c r="AU33" i="35"/>
  <c r="AC33" i="35"/>
  <c r="AR33" i="35"/>
  <c r="AT28" i="35"/>
  <c r="AT29" i="35" s="1"/>
  <c r="AZ87" i="35"/>
  <c r="AZ66" i="35" s="1"/>
  <c r="AZ76" i="35" s="1"/>
  <c r="AZ87" i="34"/>
  <c r="AZ66" i="34" s="1"/>
  <c r="AZ76" i="34" s="1"/>
  <c r="AM33" i="35"/>
  <c r="BD87" i="35"/>
  <c r="BD66" i="35" s="1"/>
  <c r="BD87" i="34"/>
  <c r="BD66" i="34" s="1"/>
  <c r="BD76" i="34" s="1"/>
  <c r="AS87" i="34"/>
  <c r="AS66" i="34" s="1"/>
  <c r="AS76" i="34" s="1"/>
  <c r="AS87" i="35"/>
  <c r="AS66" i="35" s="1"/>
  <c r="AP87" i="35"/>
  <c r="AP66" i="35" s="1"/>
  <c r="AP76" i="35" s="1"/>
  <c r="AP87" i="34"/>
  <c r="AP66" i="34" s="1"/>
  <c r="AP76" i="34" s="1"/>
  <c r="I33" i="35"/>
  <c r="AF33" i="35"/>
  <c r="N33" i="35"/>
  <c r="AK33" i="35"/>
  <c r="AZ33" i="35"/>
  <c r="AM76" i="34"/>
  <c r="AP33" i="35"/>
  <c r="AJ33" i="35"/>
  <c r="AQ87" i="35"/>
  <c r="AQ66" i="35" s="1"/>
  <c r="AQ76" i="35" s="1"/>
  <c r="AQ87" i="34"/>
  <c r="AQ66" i="34" s="1"/>
  <c r="AQ76" i="34" s="1"/>
  <c r="AU87" i="35"/>
  <c r="AU66" i="35" s="1"/>
  <c r="AU76" i="35" s="1"/>
  <c r="AU87" i="34"/>
  <c r="AU66" i="34" s="1"/>
  <c r="AU76" i="34" s="1"/>
  <c r="AR87" i="35"/>
  <c r="AR66" i="35" s="1"/>
  <c r="AR76" i="35" s="1"/>
  <c r="AR87" i="34"/>
  <c r="AR66" i="34" s="1"/>
  <c r="AR76" i="34" s="1"/>
  <c r="BA87" i="34"/>
  <c r="BA66" i="34" s="1"/>
  <c r="BA76" i="34" s="1"/>
  <c r="BA87" i="35"/>
  <c r="BA66" i="35" s="1"/>
  <c r="BA76" i="35" s="1"/>
  <c r="Q33" i="35"/>
  <c r="AN33" i="35"/>
  <c r="V33" i="35"/>
  <c r="AS33" i="35"/>
  <c r="K33" i="35"/>
  <c r="AK28" i="35"/>
  <c r="AK29" i="35" s="1"/>
  <c r="P33" i="35"/>
  <c r="AY33" i="35"/>
  <c r="AW87" i="35"/>
  <c r="AW66" i="35" s="1"/>
  <c r="AW76" i="35" s="1"/>
  <c r="AW87" i="34"/>
  <c r="AW66" i="34" s="1"/>
  <c r="AW76" i="34" s="1"/>
  <c r="AT87" i="35"/>
  <c r="AT66" i="35" s="1"/>
  <c r="AT87" i="34"/>
  <c r="AT66" i="34" s="1"/>
  <c r="AT76" i="34" s="1"/>
  <c r="BC87" i="35"/>
  <c r="BC66" i="35" s="1"/>
  <c r="BC76" i="35" s="1"/>
  <c r="BC87" i="34"/>
  <c r="BC66" i="34" s="1"/>
  <c r="BC76" i="34" s="1"/>
  <c r="J33" i="35"/>
  <c r="Y33" i="35"/>
  <c r="AV33" i="35"/>
  <c r="AD33" i="35"/>
  <c r="BA33" i="35"/>
  <c r="S33" i="35"/>
  <c r="AO87" i="35"/>
  <c r="AO66" i="35" s="1"/>
  <c r="AO76" i="35" s="1"/>
  <c r="AO87" i="34"/>
  <c r="AO66" i="34" s="1"/>
  <c r="AO76" i="34" s="1"/>
  <c r="AS76" i="35"/>
  <c r="BB87" i="35"/>
  <c r="BB66" i="35" s="1"/>
  <c r="BB76" i="35" s="1"/>
  <c r="BB87" i="34"/>
  <c r="BB66" i="34" s="1"/>
  <c r="BB76" i="34" s="1"/>
  <c r="AY87" i="35"/>
  <c r="AY66" i="35" s="1"/>
  <c r="AY76" i="35" s="1"/>
  <c r="AY87" i="34"/>
  <c r="AY66" i="34" s="1"/>
  <c r="AY76" i="34" s="1"/>
  <c r="AV87" i="34"/>
  <c r="AV66" i="34" s="1"/>
  <c r="AV76" i="34" s="1"/>
  <c r="AV87" i="35"/>
  <c r="AV66" i="35" s="1"/>
  <c r="AV76" i="35" s="1"/>
  <c r="AN87" i="34"/>
  <c r="AN66" i="34" s="1"/>
  <c r="AN76" i="34" s="1"/>
  <c r="AN87" i="35"/>
  <c r="AN66" i="35" s="1"/>
  <c r="AN76" i="35" s="1"/>
  <c r="R33" i="35"/>
  <c r="AG33" i="35"/>
  <c r="O33" i="35"/>
  <c r="AL33" i="35"/>
  <c r="L33" i="35"/>
  <c r="AA33" i="35"/>
  <c r="AC28" i="35"/>
  <c r="AX54" i="35" s="1"/>
  <c r="AX87" i="35"/>
  <c r="AX66" i="35" s="1"/>
  <c r="AX76" i="35" s="1"/>
  <c r="AX87" i="34"/>
  <c r="AX66" i="34" s="1"/>
  <c r="AX76" i="34" s="1"/>
  <c r="H29" i="35"/>
  <c r="Z33" i="35"/>
  <c r="AO33" i="35"/>
  <c r="W33" i="35"/>
  <c r="AT33" i="35"/>
  <c r="T33" i="35"/>
  <c r="BD76" i="35"/>
  <c r="AT76" i="35"/>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G54" i="35"/>
  <c r="AR54" i="35"/>
  <c r="AD54" i="35"/>
  <c r="Y29" i="35"/>
  <c r="AP29" i="35"/>
  <c r="J29" i="35"/>
  <c r="BA56" i="35"/>
  <c r="AK56" i="35"/>
  <c r="AT56" i="35"/>
  <c r="BC56" i="35"/>
  <c r="AM56" i="35"/>
  <c r="AV56" i="35"/>
  <c r="AF56" i="35"/>
  <c r="AO56" i="35"/>
  <c r="AX56" i="35"/>
  <c r="AH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G60" i="35" l="1"/>
  <c r="AR56" i="35"/>
  <c r="AI56" i="35"/>
  <c r="AY56" i="35"/>
  <c r="AP56" i="35"/>
  <c r="AG56" i="35"/>
  <c r="AG60" i="35" s="1"/>
  <c r="AW56" i="35"/>
  <c r="AN56" i="35"/>
  <c r="BD56" i="35"/>
  <c r="AU56" i="35"/>
  <c r="AL56" i="35"/>
  <c r="BB56" i="35"/>
  <c r="AS56" i="35"/>
  <c r="AS60" i="35" s="1"/>
  <c r="AO54" i="35"/>
  <c r="AT54" i="35"/>
  <c r="AI54" i="35"/>
  <c r="AW54" i="35"/>
  <c r="AC29" i="35"/>
  <c r="AL54" i="35"/>
  <c r="BB54" i="35"/>
  <c r="BB60" i="35" s="1"/>
  <c r="AQ54" i="35"/>
  <c r="AQ60" i="35" s="1"/>
  <c r="AF54" i="35"/>
  <c r="V60" i="35"/>
  <c r="P60" i="35"/>
  <c r="AE54" i="35"/>
  <c r="AE60" i="35" s="1"/>
  <c r="AK54" i="35"/>
  <c r="AK60" i="35" s="1"/>
  <c r="AY54" i="35"/>
  <c r="AY60" i="35" s="1"/>
  <c r="AN54" i="35"/>
  <c r="AN60" i="35" s="1"/>
  <c r="AZ54" i="35"/>
  <c r="AZ60" i="35" s="1"/>
  <c r="AM54" i="35"/>
  <c r="AS54" i="35"/>
  <c r="AH54" i="35"/>
  <c r="AH60" i="35" s="1"/>
  <c r="AV54" i="35"/>
  <c r="AV60" i="35" s="1"/>
  <c r="BA60" i="34"/>
  <c r="AU54" i="35"/>
  <c r="AU60" i="35" s="1"/>
  <c r="BA54" i="35"/>
  <c r="BA60" i="35" s="1"/>
  <c r="AP54" i="35"/>
  <c r="BD54" i="35"/>
  <c r="BD60" i="35" s="1"/>
  <c r="BC54" i="35"/>
  <c r="BC60" i="35" s="1"/>
  <c r="AJ54" i="35"/>
  <c r="AJ60" i="35" s="1"/>
  <c r="AX60" i="35"/>
  <c r="R60" i="35"/>
  <c r="AC60" i="35"/>
  <c r="K60" i="35"/>
  <c r="O60" i="35"/>
  <c r="U60" i="35"/>
  <c r="AR60" i="35"/>
  <c r="Z60" i="35"/>
  <c r="AO60" i="35"/>
  <c r="M60" i="35"/>
  <c r="E63" i="35"/>
  <c r="E64" i="35" s="1"/>
  <c r="F61" i="35"/>
  <c r="AT60" i="35"/>
  <c r="AB60" i="35"/>
  <c r="J60" i="35"/>
  <c r="Y60" i="35"/>
  <c r="AL60" i="35"/>
  <c r="T60" i="35"/>
  <c r="Q60" i="35"/>
  <c r="AF60" i="35"/>
  <c r="AD60" i="35"/>
  <c r="L60" i="35"/>
  <c r="AI60" i="35"/>
  <c r="I60" i="35"/>
  <c r="X60" i="35"/>
  <c r="AM60" i="35"/>
  <c r="AA60" i="35"/>
  <c r="N60" i="35"/>
  <c r="S60" i="35"/>
  <c r="AP60" i="35"/>
  <c r="H60" i="35"/>
  <c r="W60" i="35"/>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C21" i="27" l="1"/>
  <c r="E90" i="35" s="1"/>
  <c r="E69" i="35" s="1"/>
  <c r="J10" i="27"/>
  <c r="G10" i="27"/>
  <c r="I10" i="27"/>
  <c r="H10" i="27"/>
  <c r="M10" i="27"/>
  <c r="L10" i="27"/>
  <c r="K10" i="27"/>
  <c r="N10" i="27"/>
  <c r="O10" i="27"/>
  <c r="P10" i="27"/>
  <c r="R10" i="27"/>
  <c r="Q10" i="27"/>
  <c r="AW60" i="35"/>
  <c r="E87" i="35"/>
  <c r="E66" i="35" s="1"/>
  <c r="E76" i="35" s="1"/>
  <c r="E77" i="35" s="1"/>
  <c r="E80" i="35" s="1"/>
  <c r="E81" i="35" s="1"/>
  <c r="E87" i="34"/>
  <c r="E66" i="34" s="1"/>
  <c r="E76" i="34" s="1"/>
  <c r="E77" i="34" s="1"/>
  <c r="E80" i="34" s="1"/>
  <c r="E81" i="34" s="1"/>
  <c r="F62" i="35"/>
  <c r="G61" i="35" s="1"/>
  <c r="F62" i="34"/>
  <c r="G61" i="34" s="1"/>
  <c r="D42" i="20"/>
  <c r="I12" i="20"/>
  <c r="D21" i="27" s="1"/>
  <c r="F90" i="35" s="1"/>
  <c r="F69" i="35" s="1"/>
  <c r="F87" i="34" l="1"/>
  <c r="F66" i="34" s="1"/>
  <c r="F76" i="34" s="1"/>
  <c r="F87" i="35"/>
  <c r="F66" i="35" s="1"/>
  <c r="F76" i="35" s="1"/>
  <c r="F63" i="34"/>
  <c r="F64" i="34" s="1"/>
  <c r="F77" i="34" s="1"/>
  <c r="F80" i="34" s="1"/>
  <c r="F81" i="34" s="1"/>
  <c r="F63" i="35"/>
  <c r="F64" i="35" s="1"/>
  <c r="G62" i="35"/>
  <c r="H61" i="35" s="1"/>
  <c r="G62" i="34"/>
  <c r="H61" i="34" s="1"/>
  <c r="D43" i="20"/>
  <c r="J12" i="20"/>
  <c r="E21" i="27" s="1"/>
  <c r="G90" i="35" s="1"/>
  <c r="G69" i="35" s="1"/>
  <c r="F77" i="35" l="1"/>
  <c r="F80" i="35" s="1"/>
  <c r="F81" i="35" s="1"/>
  <c r="G63" i="35"/>
  <c r="G64" i="35" s="1"/>
  <c r="G87" i="35"/>
  <c r="G66" i="35" s="1"/>
  <c r="G76" i="35" s="1"/>
  <c r="G87" i="34"/>
  <c r="G66" i="34" s="1"/>
  <c r="G76" i="34" s="1"/>
  <c r="H62" i="35"/>
  <c r="I61" i="35" s="1"/>
  <c r="G63" i="34"/>
  <c r="G64" i="34" s="1"/>
  <c r="H62" i="34"/>
  <c r="I61" i="34" s="1"/>
  <c r="D44" i="20"/>
  <c r="K12" i="20"/>
  <c r="F21" i="27" s="1"/>
  <c r="H90" i="35" s="1"/>
  <c r="H69" i="35" s="1"/>
  <c r="G77" i="34" l="1"/>
  <c r="G80" i="34" s="1"/>
  <c r="G81" i="34" s="1"/>
  <c r="G77" i="35"/>
  <c r="G80" i="35" s="1"/>
  <c r="G81" i="35" s="1"/>
  <c r="H87" i="35"/>
  <c r="H66" i="35" s="1"/>
  <c r="H76" i="35" s="1"/>
  <c r="H87" i="34"/>
  <c r="H66" i="34" s="1"/>
  <c r="H76" i="34" s="1"/>
  <c r="H63" i="34"/>
  <c r="H64" i="34" s="1"/>
  <c r="H63" i="35"/>
  <c r="H64" i="35" s="1"/>
  <c r="I62" i="35"/>
  <c r="J61" i="35" s="1"/>
  <c r="I62" i="34"/>
  <c r="J61" i="34" s="1"/>
  <c r="D45" i="20"/>
  <c r="L12" i="20"/>
  <c r="G15" i="27" l="1"/>
  <c r="I90" i="34" s="1"/>
  <c r="I69" i="34" s="1"/>
  <c r="G21" i="27"/>
  <c r="I90" i="35" s="1"/>
  <c r="I69" i="35" s="1"/>
  <c r="H77" i="34"/>
  <c r="H80" i="34" s="1"/>
  <c r="H81" i="34" s="1"/>
  <c r="I63" i="35"/>
  <c r="I64" i="35" s="1"/>
  <c r="I63" i="34"/>
  <c r="I64" i="34" s="1"/>
  <c r="I87" i="35"/>
  <c r="I66" i="35" s="1"/>
  <c r="I76" i="35" s="1"/>
  <c r="I87" i="34"/>
  <c r="I66" i="34" s="1"/>
  <c r="I76" i="34" s="1"/>
  <c r="H77" i="35"/>
  <c r="H80" i="35" s="1"/>
  <c r="H81" i="35" s="1"/>
  <c r="J62" i="35"/>
  <c r="K61" i="35" s="1"/>
  <c r="J62" i="34"/>
  <c r="K61" i="34" s="1"/>
  <c r="D46" i="20"/>
  <c r="M12" i="20"/>
  <c r="H15" i="27" l="1"/>
  <c r="J90" i="34" s="1"/>
  <c r="J69" i="34" s="1"/>
  <c r="H21" i="27"/>
  <c r="J90" i="35" s="1"/>
  <c r="J69" i="35" s="1"/>
  <c r="I77" i="35"/>
  <c r="I80" i="35" s="1"/>
  <c r="I81" i="35" s="1"/>
  <c r="I77" i="34"/>
  <c r="I80" i="34" s="1"/>
  <c r="I81" i="34" s="1"/>
  <c r="J63" i="34"/>
  <c r="J64" i="34" s="1"/>
  <c r="J87" i="34"/>
  <c r="J66" i="34" s="1"/>
  <c r="J76" i="34" s="1"/>
  <c r="J87" i="35"/>
  <c r="J66" i="35" s="1"/>
  <c r="J76" i="35" s="1"/>
  <c r="J63" i="35"/>
  <c r="J64" i="35" s="1"/>
  <c r="K62" i="35"/>
  <c r="L61" i="35" s="1"/>
  <c r="K62" i="34"/>
  <c r="L61" i="34" s="1"/>
  <c r="D47" i="20"/>
  <c r="N12" i="20"/>
  <c r="I15" i="27" l="1"/>
  <c r="K90" i="34" s="1"/>
  <c r="K69" i="34" s="1"/>
  <c r="I21" i="27"/>
  <c r="K90" i="35" s="1"/>
  <c r="K69" i="35" s="1"/>
  <c r="J77" i="34"/>
  <c r="J80" i="34" s="1"/>
  <c r="J81" i="34" s="1"/>
  <c r="J77" i="35"/>
  <c r="J80" i="35" s="1"/>
  <c r="J81" i="35" s="1"/>
  <c r="K63" i="34"/>
  <c r="K64" i="34" s="1"/>
  <c r="K87" i="35"/>
  <c r="K66" i="35" s="1"/>
  <c r="K76" i="35" s="1"/>
  <c r="K87" i="34"/>
  <c r="K66" i="34" s="1"/>
  <c r="K76" i="34" s="1"/>
  <c r="K63" i="35"/>
  <c r="K64" i="35" s="1"/>
  <c r="L62" i="35"/>
  <c r="M61" i="35" s="1"/>
  <c r="L62" i="34"/>
  <c r="M61" i="34" s="1"/>
  <c r="D48" i="20"/>
  <c r="O12" i="20"/>
  <c r="J15" i="27" l="1"/>
  <c r="L90" i="34" s="1"/>
  <c r="L69" i="34" s="1"/>
  <c r="J21" i="27"/>
  <c r="L90" i="35" s="1"/>
  <c r="L69" i="35" s="1"/>
  <c r="K77" i="35"/>
  <c r="K80" i="35" s="1"/>
  <c r="K81" i="35" s="1"/>
  <c r="L63" i="34"/>
  <c r="L64" i="34" s="1"/>
  <c r="L87" i="34"/>
  <c r="L66" i="34" s="1"/>
  <c r="L76" i="34" s="1"/>
  <c r="L87" i="35"/>
  <c r="L66" i="35" s="1"/>
  <c r="L76" i="35" s="1"/>
  <c r="L63" i="35"/>
  <c r="L64" i="35" s="1"/>
  <c r="K77" i="34"/>
  <c r="K80" i="34" s="1"/>
  <c r="K81" i="34" s="1"/>
  <c r="M62" i="35"/>
  <c r="N61" i="35" s="1"/>
  <c r="M62" i="34"/>
  <c r="N61" i="34" s="1"/>
  <c r="D49" i="20"/>
  <c r="P12" i="20"/>
  <c r="K21" i="27" l="1"/>
  <c r="M90" i="35" s="1"/>
  <c r="M69" i="35" s="1"/>
  <c r="K15" i="27"/>
  <c r="M90" i="34" s="1"/>
  <c r="M69" i="34" s="1"/>
  <c r="L77" i="35"/>
  <c r="L80" i="35" s="1"/>
  <c r="L81" i="35" s="1"/>
  <c r="M63" i="35"/>
  <c r="M64" i="35" s="1"/>
  <c r="M87" i="34"/>
  <c r="M66" i="34" s="1"/>
  <c r="M76" i="34" s="1"/>
  <c r="M87" i="35"/>
  <c r="M66" i="35" s="1"/>
  <c r="M76" i="35" s="1"/>
  <c r="L77" i="34"/>
  <c r="L80" i="34" s="1"/>
  <c r="L81" i="34" s="1"/>
  <c r="N62" i="35"/>
  <c r="O61" i="35" s="1"/>
  <c r="M63" i="34"/>
  <c r="M64" i="34" s="1"/>
  <c r="N62" i="34"/>
  <c r="O61" i="34" s="1"/>
  <c r="D50" i="20"/>
  <c r="Q12" i="20"/>
  <c r="L21" i="27" l="1"/>
  <c r="N90" i="35" s="1"/>
  <c r="N69" i="35" s="1"/>
  <c r="L15" i="27"/>
  <c r="N90" i="34" s="1"/>
  <c r="N69" i="34" s="1"/>
  <c r="M77" i="34"/>
  <c r="M80" i="34" s="1"/>
  <c r="M81" i="34"/>
  <c r="N63" i="34"/>
  <c r="N64" i="34" s="1"/>
  <c r="N87" i="35"/>
  <c r="N66" i="35" s="1"/>
  <c r="N76" i="35" s="1"/>
  <c r="N87" i="34"/>
  <c r="N66" i="34" s="1"/>
  <c r="N76" i="34" s="1"/>
  <c r="M77" i="35"/>
  <c r="M80" i="35" s="1"/>
  <c r="M81" i="35" s="1"/>
  <c r="N63" i="35"/>
  <c r="N64" i="35" s="1"/>
  <c r="O62" i="35"/>
  <c r="P61" i="35" s="1"/>
  <c r="O62" i="34"/>
  <c r="P61" i="34" s="1"/>
  <c r="R12" i="20"/>
  <c r="D51" i="20"/>
  <c r="M15" i="27" l="1"/>
  <c r="O90" i="34" s="1"/>
  <c r="O69" i="34" s="1"/>
  <c r="M21" i="27"/>
  <c r="O90" i="35" s="1"/>
  <c r="O69" i="35" s="1"/>
  <c r="N77" i="35"/>
  <c r="N80" i="35" s="1"/>
  <c r="N81" i="35" s="1"/>
  <c r="O63" i="35"/>
  <c r="O64" i="35" s="1"/>
  <c r="O87" i="35"/>
  <c r="O66" i="35" s="1"/>
  <c r="O76" i="35" s="1"/>
  <c r="O87" i="34"/>
  <c r="O66" i="34" s="1"/>
  <c r="O76" i="34" s="1"/>
  <c r="N77" i="34"/>
  <c r="N80" i="34" s="1"/>
  <c r="N81" i="34" s="1"/>
  <c r="P62" i="35"/>
  <c r="Q61" i="35" s="1"/>
  <c r="O63" i="34"/>
  <c r="O64" i="34" s="1"/>
  <c r="P62" i="34"/>
  <c r="Q61" i="34" s="1"/>
  <c r="D52" i="20"/>
  <c r="S12" i="20"/>
  <c r="N21" i="27" l="1"/>
  <c r="P90" i="35" s="1"/>
  <c r="P69" i="35" s="1"/>
  <c r="N15" i="27"/>
  <c r="P90" i="34" s="1"/>
  <c r="P69" i="34" s="1"/>
  <c r="O77" i="34"/>
  <c r="O80" i="34" s="1"/>
  <c r="O77" i="35"/>
  <c r="O80" i="35" s="1"/>
  <c r="O81" i="35" s="1"/>
  <c r="O81" i="34"/>
  <c r="P87" i="35"/>
  <c r="P66" i="35" s="1"/>
  <c r="P76" i="35" s="1"/>
  <c r="P87" i="34"/>
  <c r="P66" i="34" s="1"/>
  <c r="P76" i="34" s="1"/>
  <c r="P63" i="35"/>
  <c r="P64" i="35" s="1"/>
  <c r="Q62" i="35"/>
  <c r="R61" i="35" s="1"/>
  <c r="P63" i="34"/>
  <c r="P64" i="34" s="1"/>
  <c r="Q62" i="34"/>
  <c r="R61" i="34" s="1"/>
  <c r="D53" i="20"/>
  <c r="T12" i="20"/>
  <c r="P77" i="34" l="1"/>
  <c r="P80" i="34" s="1"/>
  <c r="O21" i="27"/>
  <c r="Q90" i="35" s="1"/>
  <c r="Q69" i="35" s="1"/>
  <c r="O15" i="27"/>
  <c r="Q90" i="34" s="1"/>
  <c r="Q69" i="34" s="1"/>
  <c r="Q63" i="34"/>
  <c r="Q64" i="34" s="1"/>
  <c r="P77" i="35"/>
  <c r="P80" i="35" s="1"/>
  <c r="P81" i="35" s="1"/>
  <c r="Q87" i="35"/>
  <c r="Q66" i="35" s="1"/>
  <c r="Q76" i="35" s="1"/>
  <c r="Q87" i="34"/>
  <c r="Q66" i="34" s="1"/>
  <c r="Q76" i="34" s="1"/>
  <c r="P81" i="34"/>
  <c r="Q63" i="35"/>
  <c r="Q64" i="35" s="1"/>
  <c r="R62" i="35"/>
  <c r="S61" i="35" s="1"/>
  <c r="R62" i="34"/>
  <c r="S61" i="34" s="1"/>
  <c r="D54" i="20"/>
  <c r="U12" i="20"/>
  <c r="P15" i="27" l="1"/>
  <c r="R90" i="34" s="1"/>
  <c r="R69" i="34" s="1"/>
  <c r="P21" i="27"/>
  <c r="R90" i="35" s="1"/>
  <c r="R69" i="35" s="1"/>
  <c r="Q77" i="35"/>
  <c r="Q80" i="35" s="1"/>
  <c r="Q81" i="35" s="1"/>
  <c r="Q77" i="34"/>
  <c r="Q80" i="34" s="1"/>
  <c r="Q81" i="34" s="1"/>
  <c r="R63" i="34"/>
  <c r="R64" i="34" s="1"/>
  <c r="R87" i="35"/>
  <c r="R66" i="35" s="1"/>
  <c r="R76" i="35" s="1"/>
  <c r="R87" i="34"/>
  <c r="R66" i="34" s="1"/>
  <c r="R76" i="34" s="1"/>
  <c r="R63" i="35"/>
  <c r="R64" i="35" s="1"/>
  <c r="S62" i="35"/>
  <c r="T61" i="35" s="1"/>
  <c r="S62" i="34"/>
  <c r="T61" i="34" s="1"/>
  <c r="D55" i="20"/>
  <c r="V12" i="20"/>
  <c r="Q21" i="27" l="1"/>
  <c r="S90" i="35" s="1"/>
  <c r="S69" i="35" s="1"/>
  <c r="Q15" i="27"/>
  <c r="S90" i="34" s="1"/>
  <c r="S69" i="34" s="1"/>
  <c r="S87" i="35"/>
  <c r="S66" i="35" s="1"/>
  <c r="S76" i="35" s="1"/>
  <c r="S87" i="34"/>
  <c r="S66" i="34" s="1"/>
  <c r="S76" i="34" s="1"/>
  <c r="S63" i="35"/>
  <c r="S64" i="35" s="1"/>
  <c r="S77" i="35" s="1"/>
  <c r="S80" i="35" s="1"/>
  <c r="R77" i="35"/>
  <c r="R80" i="35" s="1"/>
  <c r="R81" i="35" s="1"/>
  <c r="R77" i="34"/>
  <c r="R80" i="34" s="1"/>
  <c r="R81" i="34" s="1"/>
  <c r="T62" i="35"/>
  <c r="U61" i="35" s="1"/>
  <c r="S63" i="34"/>
  <c r="S64" i="34" s="1"/>
  <c r="T62" i="34"/>
  <c r="U61" i="34" s="1"/>
  <c r="D56" i="20"/>
  <c r="W12" i="20"/>
  <c r="R21" i="27" l="1"/>
  <c r="T90" i="35" s="1"/>
  <c r="T69" i="35" s="1"/>
  <c r="R15" i="27"/>
  <c r="T90" i="34" s="1"/>
  <c r="T69" i="34" s="1"/>
  <c r="S81" i="35"/>
  <c r="T63" i="34"/>
  <c r="T64" i="34" s="1"/>
  <c r="T87" i="34"/>
  <c r="T66" i="34" s="1"/>
  <c r="T76" i="34" s="1"/>
  <c r="T87" i="35"/>
  <c r="T66" i="35" s="1"/>
  <c r="T76" i="35" s="1"/>
  <c r="S77" i="34"/>
  <c r="S80" i="34" s="1"/>
  <c r="S81" i="34" s="1"/>
  <c r="T63" i="35"/>
  <c r="T64" i="35" s="1"/>
  <c r="U62" i="35"/>
  <c r="V61" i="35" s="1"/>
  <c r="U62" i="34"/>
  <c r="V61" i="34" s="1"/>
  <c r="D57" i="20"/>
  <c r="X12" i="20"/>
  <c r="T77" i="35" l="1"/>
  <c r="T80" i="35" s="1"/>
  <c r="T81" i="35" s="1"/>
  <c r="T77" i="34"/>
  <c r="T80" i="34" s="1"/>
  <c r="T81" i="34" s="1"/>
  <c r="U87" i="35"/>
  <c r="U66" i="35" s="1"/>
  <c r="U76" i="35" s="1"/>
  <c r="U87" i="34"/>
  <c r="U66" i="34" s="1"/>
  <c r="U76" i="34" s="1"/>
  <c r="U63" i="34"/>
  <c r="U64" i="34" s="1"/>
  <c r="U77" i="34" s="1"/>
  <c r="U80" i="34" s="1"/>
  <c r="U63" i="35"/>
  <c r="U64" i="35" s="1"/>
  <c r="V62" i="35"/>
  <c r="W61" i="35" s="1"/>
  <c r="V62" i="34"/>
  <c r="W61" i="34" s="1"/>
  <c r="D58" i="20"/>
  <c r="Y12" i="20"/>
  <c r="U81" i="34" l="1"/>
  <c r="V63" i="34"/>
  <c r="V64" i="34" s="1"/>
  <c r="V87" i="34"/>
  <c r="V66" i="34" s="1"/>
  <c r="V76" i="34" s="1"/>
  <c r="V87" i="35"/>
  <c r="V66" i="35" s="1"/>
  <c r="V76" i="35" s="1"/>
  <c r="V63" i="35"/>
  <c r="V64" i="35" s="1"/>
  <c r="V77" i="35" s="1"/>
  <c r="V80" i="35" s="1"/>
  <c r="U77" i="35"/>
  <c r="U80" i="35" s="1"/>
  <c r="U81" i="35" s="1"/>
  <c r="W62" i="35"/>
  <c r="X61" i="35" s="1"/>
  <c r="W62" i="34"/>
  <c r="X61" i="34" s="1"/>
  <c r="D59" i="20"/>
  <c r="Z12" i="20"/>
  <c r="V77" i="34" l="1"/>
  <c r="V80" i="34" s="1"/>
  <c r="V81" i="34" s="1"/>
  <c r="V81" i="35"/>
  <c r="W63" i="34"/>
  <c r="W64" i="34" s="1"/>
  <c r="W63" i="35"/>
  <c r="W64" i="35" s="1"/>
  <c r="W87" i="35"/>
  <c r="W66" i="35" s="1"/>
  <c r="W76" i="35" s="1"/>
  <c r="W87" i="34"/>
  <c r="W66" i="34" s="1"/>
  <c r="W76" i="34" s="1"/>
  <c r="X62" i="35"/>
  <c r="Y61" i="35" s="1"/>
  <c r="X62" i="34"/>
  <c r="Y61" i="34" s="1"/>
  <c r="D60" i="20"/>
  <c r="AA12" i="20"/>
  <c r="W77" i="35" l="1"/>
  <c r="W80" i="35" s="1"/>
  <c r="W81" i="35" s="1"/>
  <c r="X87" i="35"/>
  <c r="X66" i="35" s="1"/>
  <c r="X76" i="35" s="1"/>
  <c r="X87" i="34"/>
  <c r="X66" i="34" s="1"/>
  <c r="X76" i="34" s="1"/>
  <c r="X63" i="35"/>
  <c r="X64" i="35" s="1"/>
  <c r="W77" i="34"/>
  <c r="W80" i="34" s="1"/>
  <c r="W81" i="34" s="1"/>
  <c r="X63" i="34"/>
  <c r="X64" i="34" s="1"/>
  <c r="Y62" i="35"/>
  <c r="Z61" i="35" s="1"/>
  <c r="Y62" i="34"/>
  <c r="Z61" i="34" s="1"/>
  <c r="D61" i="20"/>
  <c r="AB12" i="20"/>
  <c r="Y63" i="35" l="1"/>
  <c r="Y64" i="35" s="1"/>
  <c r="Y87" i="35"/>
  <c r="Y66" i="35" s="1"/>
  <c r="Y76" i="35" s="1"/>
  <c r="Y87" i="34"/>
  <c r="Y66" i="34" s="1"/>
  <c r="Y76" i="34" s="1"/>
  <c r="X77" i="34"/>
  <c r="X80" i="34" s="1"/>
  <c r="X81" i="34" s="1"/>
  <c r="X77" i="35"/>
  <c r="X80" i="35" s="1"/>
  <c r="X81" i="35" s="1"/>
  <c r="Z62" i="35"/>
  <c r="AA61" i="35" s="1"/>
  <c r="Y63" i="34"/>
  <c r="Y64" i="34" s="1"/>
  <c r="Y77" i="34" s="1"/>
  <c r="Y80" i="34" s="1"/>
  <c r="Z62" i="34"/>
  <c r="AA61" i="34" s="1"/>
  <c r="D62" i="20"/>
  <c r="AC12" i="20"/>
  <c r="Z63" i="34" l="1"/>
  <c r="Z64" i="34" s="1"/>
  <c r="Y81" i="34"/>
  <c r="Z87" i="35"/>
  <c r="Z66" i="35" s="1"/>
  <c r="Z76" i="35" s="1"/>
  <c r="Z87" i="34"/>
  <c r="Z66" i="34" s="1"/>
  <c r="Z76" i="34" s="1"/>
  <c r="Y77" i="35"/>
  <c r="Y80" i="35" s="1"/>
  <c r="Y81" i="35" s="1"/>
  <c r="Z63" i="35"/>
  <c r="Z64" i="35" s="1"/>
  <c r="Z77" i="35" s="1"/>
  <c r="Z80" i="35" s="1"/>
  <c r="AA62" i="35"/>
  <c r="AB61" i="35" s="1"/>
  <c r="AA62" i="34"/>
  <c r="AB61" i="34" s="1"/>
  <c r="D63" i="20"/>
  <c r="AD12" i="20"/>
  <c r="Z81" i="35" l="1"/>
  <c r="AA87" i="35"/>
  <c r="AA66" i="35" s="1"/>
  <c r="AA76" i="35" s="1"/>
  <c r="AA87" i="34"/>
  <c r="AA66" i="34" s="1"/>
  <c r="AA76" i="34" s="1"/>
  <c r="Z77" i="34"/>
  <c r="Z80" i="34" s="1"/>
  <c r="Z81" i="34" s="1"/>
  <c r="AA63" i="35"/>
  <c r="AA64" i="35" s="1"/>
  <c r="AB62" i="35"/>
  <c r="AC61" i="35" s="1"/>
  <c r="AA63" i="34"/>
  <c r="AA64" i="34" s="1"/>
  <c r="AB62" i="34"/>
  <c r="AC61" i="34" s="1"/>
  <c r="D64" i="20"/>
  <c r="AE12" i="20"/>
  <c r="AB63" i="34" l="1"/>
  <c r="AB64" i="34" s="1"/>
  <c r="AA77" i="34"/>
  <c r="AA80" i="34" s="1"/>
  <c r="AA81" i="34" s="1"/>
  <c r="C4" i="34" s="1"/>
  <c r="G27" i="29" s="1"/>
  <c r="AB87" i="35"/>
  <c r="AB66" i="35" s="1"/>
  <c r="AB76" i="35" s="1"/>
  <c r="AB87" i="34"/>
  <c r="AB66" i="34" s="1"/>
  <c r="AB76" i="34" s="1"/>
  <c r="AB63" i="35"/>
  <c r="AB64" i="35" s="1"/>
  <c r="AB77" i="35" s="1"/>
  <c r="AB80" i="35" s="1"/>
  <c r="AA77" i="35"/>
  <c r="AA80" i="35" s="1"/>
  <c r="AA81" i="35" s="1"/>
  <c r="C4" i="35" s="1"/>
  <c r="G28" i="29" s="1"/>
  <c r="AC62" i="35"/>
  <c r="AD61" i="35" s="1"/>
  <c r="AC62" i="34"/>
  <c r="AD61" i="34" s="1"/>
  <c r="D65" i="20"/>
  <c r="AF12" i="20"/>
  <c r="AB77" i="34" l="1"/>
  <c r="AB80" i="34" s="1"/>
  <c r="AC63" i="34"/>
  <c r="AC64" i="34" s="1"/>
  <c r="AB81" i="34"/>
  <c r="AC87" i="34"/>
  <c r="AC66" i="34" s="1"/>
  <c r="AC76" i="34" s="1"/>
  <c r="AC77" i="34" s="1"/>
  <c r="AC80" i="34" s="1"/>
  <c r="AC87" i="35"/>
  <c r="AC66" i="35" s="1"/>
  <c r="AC76" i="35" s="1"/>
  <c r="AC63" i="35"/>
  <c r="AC64" i="35" s="1"/>
  <c r="AB81" i="35"/>
  <c r="AD62" i="35"/>
  <c r="AE61" i="35" s="1"/>
  <c r="AD62" i="34"/>
  <c r="AE61" i="34" s="1"/>
  <c r="D66" i="20"/>
  <c r="AG12" i="20"/>
  <c r="AC81" i="34" l="1"/>
  <c r="AD63" i="34"/>
  <c r="AD64" i="34" s="1"/>
  <c r="AD87" i="35"/>
  <c r="AD66" i="35" s="1"/>
  <c r="AD76" i="35" s="1"/>
  <c r="AD87" i="34"/>
  <c r="AD66" i="34" s="1"/>
  <c r="AD76" i="34" s="1"/>
  <c r="AC77" i="35"/>
  <c r="AC80" i="35" s="1"/>
  <c r="AC81" i="35" s="1"/>
  <c r="AD63" i="35"/>
  <c r="AD64" i="35" s="1"/>
  <c r="AD77" i="35" s="1"/>
  <c r="AD80" i="35" s="1"/>
  <c r="AE62" i="35"/>
  <c r="AF61" i="35" s="1"/>
  <c r="AE62" i="34"/>
  <c r="AF61" i="34" s="1"/>
  <c r="D67" i="20"/>
  <c r="AH12" i="20"/>
  <c r="AD81" i="35" l="1"/>
  <c r="AE87" i="35"/>
  <c r="AE66" i="35" s="1"/>
  <c r="AE76" i="35" s="1"/>
  <c r="AE87" i="34"/>
  <c r="AE66" i="34" s="1"/>
  <c r="AE76" i="34" s="1"/>
  <c r="AD77" i="34"/>
  <c r="AD80" i="34" s="1"/>
  <c r="AD81" i="34" s="1"/>
  <c r="AE63" i="35"/>
  <c r="AE64" i="35" s="1"/>
  <c r="AF62" i="35"/>
  <c r="AG61" i="35" s="1"/>
  <c r="AE63" i="34"/>
  <c r="AE64" i="34" s="1"/>
  <c r="AE77" i="34" s="1"/>
  <c r="AE80" i="34" s="1"/>
  <c r="AF62" i="34"/>
  <c r="AG61" i="34" s="1"/>
  <c r="D68" i="20"/>
  <c r="AI12" i="20"/>
  <c r="AF63" i="34" l="1"/>
  <c r="AF64" i="34" s="1"/>
  <c r="AE81" i="34"/>
  <c r="AF63" i="35"/>
  <c r="AF64" i="35" s="1"/>
  <c r="AF87" i="34"/>
  <c r="AF66" i="34" s="1"/>
  <c r="AF76" i="34" s="1"/>
  <c r="AF87" i="35"/>
  <c r="AF66" i="35" s="1"/>
  <c r="AF76" i="35" s="1"/>
  <c r="AE77" i="35"/>
  <c r="AE80" i="35" s="1"/>
  <c r="AE81" i="35" s="1"/>
  <c r="AG62" i="35"/>
  <c r="AH61" i="35" s="1"/>
  <c r="AG62" i="34"/>
  <c r="AH61" i="34" s="1"/>
  <c r="D69" i="20"/>
  <c r="AJ12" i="20"/>
  <c r="AG63" i="34" l="1"/>
  <c r="AG64" i="34" s="1"/>
  <c r="AF77" i="34"/>
  <c r="AF80" i="34" s="1"/>
  <c r="AF81" i="34" s="1"/>
  <c r="AG87" i="35"/>
  <c r="AG66" i="35" s="1"/>
  <c r="AG76" i="35" s="1"/>
  <c r="AG87" i="34"/>
  <c r="AG66" i="34" s="1"/>
  <c r="AG76" i="34" s="1"/>
  <c r="AF77" i="35"/>
  <c r="AF80" i="35" s="1"/>
  <c r="AF81" i="35" s="1"/>
  <c r="AG63" i="35"/>
  <c r="AG64" i="35" s="1"/>
  <c r="AG77" i="35" s="1"/>
  <c r="AG80" i="35" s="1"/>
  <c r="AH62" i="35"/>
  <c r="AI61" i="35" s="1"/>
  <c r="AH62" i="34"/>
  <c r="AI61" i="34" s="1"/>
  <c r="D70" i="20"/>
  <c r="AK12" i="20"/>
  <c r="AG81" i="35" l="1"/>
  <c r="AH63" i="34"/>
  <c r="AH64" i="34" s="1"/>
  <c r="AH87" i="35"/>
  <c r="AH66" i="35" s="1"/>
  <c r="AH76" i="35" s="1"/>
  <c r="AH87" i="34"/>
  <c r="AH66" i="34" s="1"/>
  <c r="AH76" i="34" s="1"/>
  <c r="AH63" i="35"/>
  <c r="AH64" i="35" s="1"/>
  <c r="AH77" i="35" s="1"/>
  <c r="AH80" i="35" s="1"/>
  <c r="AH81" i="35" s="1"/>
  <c r="AG77" i="34"/>
  <c r="AG80" i="34" s="1"/>
  <c r="AG81" i="34" s="1"/>
  <c r="AI62" i="35"/>
  <c r="AJ61" i="35" s="1"/>
  <c r="AI62" i="34"/>
  <c r="AJ61" i="34" s="1"/>
  <c r="D71" i="20"/>
  <c r="AL12" i="20"/>
  <c r="AI63" i="34" l="1"/>
  <c r="AI64" i="34" s="1"/>
  <c r="AI63" i="35"/>
  <c r="AI64" i="35" s="1"/>
  <c r="AI87" i="35"/>
  <c r="AI66" i="35" s="1"/>
  <c r="AI76" i="35" s="1"/>
  <c r="AI87" i="34"/>
  <c r="AI66" i="34" s="1"/>
  <c r="AI76" i="34" s="1"/>
  <c r="AH77" i="34"/>
  <c r="AH80" i="34" s="1"/>
  <c r="AH81" i="34" s="1"/>
  <c r="AJ62" i="35"/>
  <c r="AK61" i="35" s="1"/>
  <c r="AJ62" i="34"/>
  <c r="AK61" i="34" s="1"/>
  <c r="D72" i="20"/>
  <c r="AM12" i="20"/>
  <c r="AI77" i="35" l="1"/>
  <c r="AI80" i="35" s="1"/>
  <c r="AI81" i="35" s="1"/>
  <c r="C5" i="35" s="1"/>
  <c r="H28" i="29" s="1"/>
  <c r="AJ63" i="35"/>
  <c r="AJ64" i="35" s="1"/>
  <c r="AJ63" i="34"/>
  <c r="AJ64" i="34" s="1"/>
  <c r="AJ87" i="34"/>
  <c r="AJ66" i="34" s="1"/>
  <c r="AJ76" i="34" s="1"/>
  <c r="AJ87" i="35"/>
  <c r="AJ66" i="35" s="1"/>
  <c r="AJ76" i="35" s="1"/>
  <c r="AI77" i="34"/>
  <c r="AI80" i="34" s="1"/>
  <c r="AI81" i="34" s="1"/>
  <c r="C5" i="34" s="1"/>
  <c r="H27" i="29" s="1"/>
  <c r="AK62" i="35"/>
  <c r="AL61" i="35" s="1"/>
  <c r="AK62" i="34"/>
  <c r="AL61" i="34" s="1"/>
  <c r="D73" i="20"/>
  <c r="AN12" i="20"/>
  <c r="AJ77" i="35" l="1"/>
  <c r="AJ80" i="35" s="1"/>
  <c r="AJ81" i="35" s="1"/>
  <c r="AK63" i="35"/>
  <c r="AK64" i="35" s="1"/>
  <c r="AJ77" i="34"/>
  <c r="AJ80" i="34" s="1"/>
  <c r="AJ81" i="34" s="1"/>
  <c r="AK87" i="34"/>
  <c r="AK66" i="34" s="1"/>
  <c r="AK76" i="34" s="1"/>
  <c r="AK87" i="35"/>
  <c r="AK66" i="35" s="1"/>
  <c r="AK76" i="35" s="1"/>
  <c r="AK63" i="34"/>
  <c r="AK64" i="34" s="1"/>
  <c r="AL62" i="35"/>
  <c r="AM61" i="35" s="1"/>
  <c r="AL62" i="34"/>
  <c r="AM61" i="34" s="1"/>
  <c r="D75" i="20"/>
  <c r="AO12" i="20"/>
  <c r="AK77" i="35" l="1"/>
  <c r="AK80" i="35" s="1"/>
  <c r="AK81" i="35" s="1"/>
  <c r="AK77" i="34"/>
  <c r="AK80" i="34" s="1"/>
  <c r="AK81" i="34" s="1"/>
  <c r="AL87" i="35"/>
  <c r="AL66" i="35" s="1"/>
  <c r="AL76" i="35" s="1"/>
  <c r="AL87" i="34"/>
  <c r="AL66" i="34" s="1"/>
  <c r="AL76" i="34" s="1"/>
  <c r="AL63" i="35"/>
  <c r="AL64" i="35" s="1"/>
  <c r="AL77" i="35" s="1"/>
  <c r="AL80" i="35" s="1"/>
  <c r="AM62" i="35"/>
  <c r="AN61" i="35" s="1"/>
  <c r="AL63" i="34"/>
  <c r="AL64" i="34" s="1"/>
  <c r="AM62" i="34"/>
  <c r="AN61" i="34" s="1"/>
  <c r="AL81" i="35" l="1"/>
  <c r="AM63" i="34"/>
  <c r="AM64" i="34" s="1"/>
  <c r="AM77" i="34" s="1"/>
  <c r="AM80" i="34" s="1"/>
  <c r="AL77" i="34"/>
  <c r="AL80" i="34" s="1"/>
  <c r="AL81" i="34" s="1"/>
  <c r="AM63" i="35"/>
  <c r="AM64" i="35" s="1"/>
  <c r="AM77" i="35" s="1"/>
  <c r="AM80" i="35" s="1"/>
  <c r="AN62" i="35"/>
  <c r="AO61" i="35" s="1"/>
  <c r="AN62" i="34"/>
  <c r="AO61" i="34" s="1"/>
  <c r="AM81" i="35" l="1"/>
  <c r="AM81" i="34"/>
  <c r="AN63" i="35"/>
  <c r="AN64" i="35" s="1"/>
  <c r="AN77" i="35" s="1"/>
  <c r="AN80" i="35" s="1"/>
  <c r="AO62" i="35"/>
  <c r="AP61" i="35" s="1"/>
  <c r="AN63" i="34"/>
  <c r="AN64" i="34" s="1"/>
  <c r="AN77" i="34" s="1"/>
  <c r="AN80" i="34" s="1"/>
  <c r="AO62" i="34"/>
  <c r="AP61" i="34" s="1"/>
  <c r="AN81" i="35" l="1"/>
  <c r="AN81" i="34"/>
  <c r="AO63" i="35"/>
  <c r="AO64" i="35" s="1"/>
  <c r="AO77" i="35" s="1"/>
  <c r="AO80" i="35" s="1"/>
  <c r="AP62" i="35"/>
  <c r="AQ61" i="35" s="1"/>
  <c r="AO63" i="34"/>
  <c r="AO64" i="34" s="1"/>
  <c r="AO77" i="34" s="1"/>
  <c r="AO80" i="34" s="1"/>
  <c r="AP62" i="34"/>
  <c r="AQ61" i="34" s="1"/>
  <c r="AO81" i="35" l="1"/>
  <c r="AO81" i="34"/>
  <c r="AP63" i="35"/>
  <c r="AP64" i="35" s="1"/>
  <c r="AP77" i="35" s="1"/>
  <c r="AP80" i="35" s="1"/>
  <c r="AQ62" i="35"/>
  <c r="AR61" i="35" s="1"/>
  <c r="AP63" i="34"/>
  <c r="AP64" i="34" s="1"/>
  <c r="AP77" i="34" s="1"/>
  <c r="AP80" i="34" s="1"/>
  <c r="AQ62" i="34"/>
  <c r="AR61" i="34" s="1"/>
  <c r="AP81" i="35" l="1"/>
  <c r="AP81" i="34"/>
  <c r="AQ63" i="35"/>
  <c r="AQ64" i="35" s="1"/>
  <c r="AQ77" i="35" s="1"/>
  <c r="AQ80" i="35" s="1"/>
  <c r="AQ81" i="35" s="1"/>
  <c r="C6" i="35" s="1"/>
  <c r="I28" i="29" s="1"/>
  <c r="AR62" i="35"/>
  <c r="AS61" i="35" s="1"/>
  <c r="AQ63" i="34"/>
  <c r="AQ64" i="34" s="1"/>
  <c r="AQ77" i="34" s="1"/>
  <c r="AQ80" i="34" s="1"/>
  <c r="AQ81" i="34" s="1"/>
  <c r="C6" i="34" s="1"/>
  <c r="I27" i="29" s="1"/>
  <c r="AR62" i="34"/>
  <c r="AS61" i="34" s="1"/>
  <c r="AR63" i="35" l="1"/>
  <c r="AR64" i="35" s="1"/>
  <c r="AR77" i="35" s="1"/>
  <c r="AR80" i="35" s="1"/>
  <c r="AR81" i="35" s="1"/>
  <c r="AS62" i="35"/>
  <c r="AT61" i="35" s="1"/>
  <c r="AR63" i="34"/>
  <c r="AR64" i="34" s="1"/>
  <c r="AR77" i="34" s="1"/>
  <c r="AR80" i="34" s="1"/>
  <c r="AR81" i="34" s="1"/>
  <c r="AS62" i="34"/>
  <c r="AT61" i="34" s="1"/>
  <c r="AS63" i="35" l="1"/>
  <c r="AS64" i="35" s="1"/>
  <c r="AS77" i="35" s="1"/>
  <c r="AS80" i="35" s="1"/>
  <c r="AS81" i="35" s="1"/>
  <c r="AT62" i="35"/>
  <c r="AU61" i="35" s="1"/>
  <c r="AS63" i="34"/>
  <c r="AS64" i="34" s="1"/>
  <c r="AS77" i="34" s="1"/>
  <c r="AS80" i="34" s="1"/>
  <c r="AS81" i="34" s="1"/>
  <c r="AT62" i="34"/>
  <c r="AU61" i="34" s="1"/>
  <c r="AT63" i="34" l="1"/>
  <c r="AT64" i="34" s="1"/>
  <c r="AT77" i="34" s="1"/>
  <c r="AT80" i="34" s="1"/>
  <c r="AT81" i="34" s="1"/>
  <c r="AT63" i="35"/>
  <c r="AT64" i="35" s="1"/>
  <c r="AT77" i="35" s="1"/>
  <c r="AT80" i="35" s="1"/>
  <c r="AT81" i="35" s="1"/>
  <c r="AU62" i="35"/>
  <c r="AV61" i="35" s="1"/>
  <c r="AU62" i="34"/>
  <c r="AV61" i="34" s="1"/>
  <c r="AU63" i="35" l="1"/>
  <c r="AU64" i="35" s="1"/>
  <c r="AU77" i="35" s="1"/>
  <c r="AU80" i="35" s="1"/>
  <c r="AU81" i="35" s="1"/>
  <c r="AV62" i="35"/>
  <c r="AW61" i="35" s="1"/>
  <c r="AU63" i="34"/>
  <c r="AU64" i="34" s="1"/>
  <c r="AU77" i="34" s="1"/>
  <c r="AU80" i="34" s="1"/>
  <c r="AU81" i="34" s="1"/>
  <c r="AV62" i="34"/>
  <c r="AW61" i="34" s="1"/>
  <c r="AV63" i="35" l="1"/>
  <c r="AV64" i="35" s="1"/>
  <c r="AV77" i="35" s="1"/>
  <c r="AV80" i="35" s="1"/>
  <c r="AV81" i="35" s="1"/>
  <c r="AW62" i="35"/>
  <c r="AX61" i="35" s="1"/>
  <c r="AV63" i="34"/>
  <c r="AV64" i="34" s="1"/>
  <c r="AV77" i="34" s="1"/>
  <c r="AV80" i="34" s="1"/>
  <c r="AV81" i="34" s="1"/>
  <c r="AW62" i="34"/>
  <c r="AX61" i="34" s="1"/>
  <c r="AW63" i="35" l="1"/>
  <c r="AW64" i="35" s="1"/>
  <c r="AW77" i="35" s="1"/>
  <c r="AW80" i="35" s="1"/>
  <c r="AW81" i="35" s="1"/>
  <c r="AX62" i="35"/>
  <c r="AY61" i="35" s="1"/>
  <c r="AW63" i="34"/>
  <c r="AW64" i="34" s="1"/>
  <c r="AW77" i="34" s="1"/>
  <c r="AW80" i="34" s="1"/>
  <c r="AW81" i="34" s="1"/>
  <c r="AX62" i="34"/>
  <c r="AY61" i="34" s="1"/>
  <c r="AX63" i="35" l="1"/>
  <c r="AX64" i="35" s="1"/>
  <c r="AX77" i="35" s="1"/>
  <c r="AX80" i="35" s="1"/>
  <c r="AX81" i="35" s="1"/>
  <c r="AX63" i="34"/>
  <c r="AX64" i="34" s="1"/>
  <c r="AX77" i="34" s="1"/>
  <c r="AX80" i="34" s="1"/>
  <c r="AX81" i="34" s="1"/>
  <c r="AY62" i="35"/>
  <c r="AZ61" i="35" s="1"/>
  <c r="AY62" i="34"/>
  <c r="AZ61" i="34" s="1"/>
  <c r="AY63" i="34" l="1"/>
  <c r="AY64" i="34" s="1"/>
  <c r="AY77" i="34" s="1"/>
  <c r="AY80" i="34" s="1"/>
  <c r="AY81" i="34" s="1"/>
  <c r="AY63" i="35"/>
  <c r="AY64" i="35" s="1"/>
  <c r="AY77" i="35" s="1"/>
  <c r="AY80" i="35" s="1"/>
  <c r="AY81" i="35" s="1"/>
  <c r="AZ62" i="35"/>
  <c r="BA61" i="35" s="1"/>
  <c r="AZ62" i="34"/>
  <c r="BA61" i="34" s="1"/>
  <c r="AZ63" i="35" l="1"/>
  <c r="AZ64" i="35" s="1"/>
  <c r="AZ77" i="35" s="1"/>
  <c r="AZ80" i="35" s="1"/>
  <c r="AZ81" i="35" s="1"/>
  <c r="BA62" i="35"/>
  <c r="BB61" i="35" s="1"/>
  <c r="AZ63" i="34"/>
  <c r="AZ64" i="34" s="1"/>
  <c r="AZ77" i="34" s="1"/>
  <c r="AZ80" i="34" s="1"/>
  <c r="AZ81" i="34" s="1"/>
  <c r="BA62" i="34"/>
  <c r="BB61" i="34" s="1"/>
  <c r="BA63" i="35" l="1"/>
  <c r="BA64" i="35" s="1"/>
  <c r="BA77" i="35" s="1"/>
  <c r="BA80" i="35" s="1"/>
  <c r="BA81" i="35" s="1"/>
  <c r="BB62" i="35"/>
  <c r="BC61" i="35" s="1"/>
  <c r="BB62" i="34"/>
  <c r="BC61" i="34" s="1"/>
  <c r="BA63" i="34"/>
  <c r="BA64" i="34" s="1"/>
  <c r="BA77" i="34" s="1"/>
  <c r="BA80" i="34" s="1"/>
  <c r="BA81" i="34" s="1"/>
  <c r="BB63" i="35" l="1"/>
  <c r="BB64" i="35" s="1"/>
  <c r="BB77" i="35" s="1"/>
  <c r="BB80" i="35" s="1"/>
  <c r="BB81" i="35" s="1"/>
  <c r="BB63" i="34"/>
  <c r="BB64" i="34" s="1"/>
  <c r="BB77" i="34" s="1"/>
  <c r="BB80" i="34" s="1"/>
  <c r="BB81" i="34" s="1"/>
  <c r="BC62" i="35"/>
  <c r="BD61" i="35" s="1"/>
  <c r="BC62" i="34"/>
  <c r="BD61" i="34" s="1"/>
  <c r="BC63" i="35" l="1"/>
  <c r="BC64" i="35" s="1"/>
  <c r="BC77" i="35" s="1"/>
  <c r="BC80" i="35" s="1"/>
  <c r="BC81" i="35" s="1"/>
  <c r="BD62" i="35"/>
  <c r="BD63" i="35" s="1"/>
  <c r="BD64" i="35" s="1"/>
  <c r="BD77" i="35" s="1"/>
  <c r="BD80" i="35" s="1"/>
  <c r="BC63" i="34"/>
  <c r="BC64" i="34" s="1"/>
  <c r="BC77" i="34" s="1"/>
  <c r="BC80" i="34" s="1"/>
  <c r="BC81" i="34" s="1"/>
  <c r="BD62" i="34"/>
  <c r="BD63" i="34" s="1"/>
  <c r="BD64" i="34" s="1"/>
  <c r="BD77" i="34" s="1"/>
  <c r="BD80" i="34" s="1"/>
  <c r="BD81" i="35" l="1"/>
  <c r="C7" i="35" s="1"/>
  <c r="J28" i="29" s="1"/>
  <c r="BD81" i="34"/>
  <c r="C7" i="34" s="1"/>
  <c r="J27"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Williams1, Rhys</author>
  </authors>
  <commentList>
    <comment ref="C19" authorId="0" shapeId="0" xr:uid="{00000000-0006-0000-0700-000001000000}">
      <text>
        <r>
          <rPr>
            <b/>
            <sz val="9"/>
            <color indexed="81"/>
            <rFont val="Tahoma"/>
            <family val="2"/>
          </rPr>
          <t>Williams, Rhys (Future Networks):</t>
        </r>
        <r>
          <rPr>
            <sz val="9"/>
            <color indexed="81"/>
            <rFont val="Tahoma"/>
            <family val="2"/>
          </rPr>
          <t xml:space="preserve">
9MVA of generation released due to single generator ANM</t>
        </r>
      </text>
    </comment>
    <comment ref="G19" authorId="0" shapeId="0" xr:uid="{7EC5A909-ED2D-4EA3-8D66-1CBD4E9A727F}">
      <text>
        <r>
          <rPr>
            <b/>
            <sz val="9"/>
            <color indexed="81"/>
            <rFont val="Tahoma"/>
            <family val="2"/>
          </rPr>
          <t>Williams, Rhys (Future Networks):</t>
        </r>
        <r>
          <rPr>
            <sz val="9"/>
            <color indexed="81"/>
            <rFont val="Tahoma"/>
            <family val="2"/>
          </rPr>
          <t xml:space="preserve">
9 MVA of generation released due to full ANM scheme being implemented</t>
        </r>
      </text>
    </comment>
    <comment ref="M19" authorId="0" shapeId="0" xr:uid="{00000000-0006-0000-0700-000003000000}">
      <text>
        <r>
          <rPr>
            <b/>
            <sz val="9"/>
            <color indexed="81"/>
            <rFont val="Tahoma"/>
            <family val="2"/>
          </rPr>
          <t>Williams, Rhys (Future Networks):</t>
        </r>
        <r>
          <rPr>
            <sz val="9"/>
            <color indexed="81"/>
            <rFont val="Tahoma"/>
            <family val="2"/>
          </rPr>
          <t xml:space="preserve">
9MVA of generation released as a result of traditional reinforcement occurring</t>
        </r>
      </text>
    </comment>
    <comment ref="C20" authorId="0" shapeId="0" xr:uid="{00000000-0006-0000-0700-000004000000}">
      <text>
        <r>
          <rPr>
            <b/>
            <sz val="9"/>
            <color indexed="81"/>
            <rFont val="Tahoma"/>
            <family val="2"/>
          </rPr>
          <t>Williams, Rhys (Future Networks):</t>
        </r>
        <r>
          <rPr>
            <sz val="9"/>
            <color indexed="81"/>
            <rFont val="Tahoma"/>
            <family val="2"/>
          </rPr>
          <t xml:space="preserve">
ANM generator outout after being in operation for part of ther year</t>
        </r>
      </text>
    </comment>
    <comment ref="D20" authorId="0" shapeId="0" xr:uid="{00000000-0006-0000-0700-000005000000}">
      <text>
        <r>
          <rPr>
            <b/>
            <sz val="9"/>
            <color indexed="81"/>
            <rFont val="Tahoma"/>
            <family val="2"/>
          </rPr>
          <t>Williams, Rhys (Future Networks):</t>
        </r>
        <r>
          <rPr>
            <sz val="9"/>
            <color indexed="81"/>
            <rFont val="Tahoma"/>
            <family val="2"/>
          </rPr>
          <t xml:space="preserve">
ANM generator output after being in operation for 1 full year</t>
        </r>
      </text>
    </comment>
    <comment ref="C23" authorId="0" shapeId="0" xr:uid="{00000000-0006-0000-0700-000006000000}">
      <text>
        <r>
          <rPr>
            <b/>
            <sz val="9"/>
            <color indexed="81"/>
            <rFont val="Tahoma"/>
            <family val="2"/>
          </rPr>
          <t>Williams, Rhys (Future Networks):</t>
        </r>
        <r>
          <rPr>
            <sz val="9"/>
            <color indexed="81"/>
            <rFont val="Tahoma"/>
            <family val="2"/>
          </rPr>
          <t xml:space="preserve">
Actual ANM costs</t>
        </r>
      </text>
    </comment>
    <comment ref="D23" authorId="0" shapeId="0" xr:uid="{00000000-0006-0000-0700-000007000000}">
      <text>
        <r>
          <rPr>
            <b/>
            <sz val="9"/>
            <color indexed="81"/>
            <rFont val="Tahoma"/>
            <family val="2"/>
          </rPr>
          <t>Williams, Rhys (Future Networks):</t>
        </r>
        <r>
          <rPr>
            <sz val="9"/>
            <color indexed="81"/>
            <rFont val="Tahoma"/>
            <family val="2"/>
          </rPr>
          <t xml:space="preserve">
Actual ANM costs</t>
        </r>
      </text>
    </comment>
    <comment ref="E23" authorId="1" shapeId="0" xr:uid="{00000000-0006-0000-0700-000008000000}">
      <text>
        <r>
          <rPr>
            <b/>
            <sz val="9"/>
            <color indexed="81"/>
            <rFont val="Tahoma"/>
            <family val="2"/>
          </rPr>
          <t>Williams1, Rhys:</t>
        </r>
        <r>
          <rPr>
            <sz val="9"/>
            <color indexed="81"/>
            <rFont val="Tahoma"/>
            <family val="2"/>
          </rPr>
          <t xml:space="preserve">
No Operational expenditure</t>
        </r>
      </text>
    </comment>
    <comment ref="F23" authorId="0" shapeId="0" xr:uid="{00000000-0006-0000-0700-000009000000}">
      <text>
        <r>
          <rPr>
            <b/>
            <sz val="9"/>
            <color indexed="81"/>
            <rFont val="Tahoma"/>
            <family val="2"/>
          </rPr>
          <t>Williams, Rhys (Future Networks):</t>
        </r>
        <r>
          <rPr>
            <sz val="9"/>
            <color indexed="81"/>
            <rFont val="Tahoma"/>
            <family val="2"/>
          </rPr>
          <t xml:space="preserve">
Full ANM scheme implemented.  Cost assumed to be equal to Isle of Wight implementation costs</t>
        </r>
      </text>
    </comment>
    <comment ref="G23" authorId="0" shapeId="0" xr:uid="{00000000-0006-0000-0700-00000A000000}">
      <text>
        <r>
          <rPr>
            <b/>
            <sz val="9"/>
            <color indexed="81"/>
            <rFont val="Tahoma"/>
            <family val="2"/>
          </rPr>
          <t>Williams, Rhys (Future Networks):</t>
        </r>
        <r>
          <rPr>
            <sz val="9"/>
            <color indexed="81"/>
            <rFont val="Tahoma"/>
            <family val="2"/>
          </rPr>
          <t xml:space="preserve">
An additional £5000 cost is incurred as a result of adding one more ANM generator</t>
        </r>
      </text>
    </comment>
  </commentList>
</comments>
</file>

<file path=xl/sharedStrings.xml><?xml version="1.0" encoding="utf-8"?>
<sst xmlns="http://schemas.openxmlformats.org/spreadsheetml/2006/main" count="732" uniqueCount="363">
  <si>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</si>
  <si>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</si>
  <si>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</si>
  <si>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</si>
  <si>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</si>
  <si>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</si>
  <si>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</si>
  <si>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</si>
  <si>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</si>
  <si>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</si>
  <si>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</si>
  <si>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</si>
  <si>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</si>
  <si>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</si>
  <si>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</si>
  <si>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</si>
  <si>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</si>
  <si>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</si>
  <si>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</si>
  <si>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</si>
  <si>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</si>
  <si>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</si>
  <si>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</si>
  <si>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</si>
  <si>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</si>
  <si>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</si>
  <si>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</si>
  <si>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</si>
  <si>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</si>
  <si>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</si>
  <si>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</si>
  <si>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</si>
  <si>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</si>
  <si>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</si>
  <si>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</si>
  <si>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</si>
  <si>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</si>
  <si>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</si>
  <si>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</si>
  <si>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</si>
  <si>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</si>
  <si>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</si>
  <si>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</si>
  <si>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</si>
  <si>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</si>
  <si>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</si>
  <si>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</si>
  <si>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</si>
  <si>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</si>
  <si>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</si>
  <si>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</si>
  <si>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</si>
  <si>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</si>
  <si>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</si>
  <si>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</si>
  <si>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</si>
  <si>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</si>
  <si>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</si>
  <si>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</si>
  <si>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</si>
  <si>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</si>
  <si>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</si>
  <si>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</si>
  <si>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</si>
  <si>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</si>
  <si>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</si>
  <si>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</si>
  <si>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</si>
  <si>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</si>
  <si>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</si>
  <si>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</si>
  <si>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</si>
  <si>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</si>
  <si>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</si>
  <si>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</si>
  <si>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</si>
  <si>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</si>
  <si>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</si>
  <si>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</si>
  <si>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</si>
  <si>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</si>
  <si>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</si>
  <si>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</si>
  <si>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</si>
  <si>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</si>
  <si>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</si>
  <si>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</si>
  <si>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</si>
  <si>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</si>
  <si>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</si>
  <si>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</si>
  <si>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</si>
  <si>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</si>
  <si>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</si>
  <si>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</si>
  <si>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</si>
  <si>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</si>
  <si>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</si>
  <si>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</si>
  <si>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</si>
  <si>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</si>
  <si>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</si>
  <si>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</si>
  <si>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</si>
  <si>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</si>
  <si>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</si>
  <si>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</si>
  <si>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</si>
  <si>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</si>
  <si>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</si>
  <si>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</si>
  <si>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</si>
  <si>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</si>
  <si>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</si>
  <si>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</si>
  <si>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</si>
  <si>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</si>
  <si>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</si>
  <si>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</si>
  <si>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</si>
  <si>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</si>
  <si>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</si>
  <si>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</si>
  <si>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</si>
  <si>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</si>
  <si>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</si>
  <si>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</si>
  <si>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</si>
  <si>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</si>
  <si>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</si>
  <si>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</si>
  <si>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</si>
  <si>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</si>
  <si>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</si>
  <si>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</si>
  <si>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</si>
  <si>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</si>
  <si>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</si>
  <si>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</si>
  <si>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</si>
  <si>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</si>
  <si>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</si>
  <si>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</si>
  <si>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</si>
  <si>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</si>
  <si>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</si>
  <si>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</si>
  <si>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</si>
  <si>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</si>
  <si>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</si>
  <si>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</si>
  <si>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</si>
  <si>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</si>
  <si>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</si>
  <si>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</si>
  <si>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</si>
  <si>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</si>
  <si>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</si>
  <si>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</si>
  <si>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</si>
  <si>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</si>
  <si>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</si>
  <si>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</si>
  <si>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</si>
  <si>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</si>
  <si>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</si>
  <si>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</si>
  <si>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</si>
  <si>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</si>
  <si>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</si>
  <si>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</si>
  <si>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</si>
  <si>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</si>
  <si>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</si>
  <si>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</si>
  <si>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</si>
  <si>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</si>
  <si>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</si>
  <si>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</si>
  <si>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</si>
  <si>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</si>
  <si>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</si>
  <si>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</si>
  <si>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</si>
  <si>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</si>
  <si>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</si>
  <si>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</si>
  <si>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</si>
  <si>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</si>
  <si>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</si>
  <si>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</si>
  <si>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</si>
  <si>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</si>
  <si>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</si>
  <si>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</si>
  <si>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</si>
  <si>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</si>
  <si>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</si>
  <si>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</si>
  <si>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</si>
  <si>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</si>
  <si>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</si>
  <si>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</si>
  <si>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</si>
  <si>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</si>
  <si>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</si>
  <si>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</si>
  <si>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</si>
  <si>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</si>
  <si>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</si>
  <si>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</si>
  <si>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</si>
  <si>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</si>
  <si>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</si>
  <si>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</si>
  <si>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</si>
  <si>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</si>
  <si>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</si>
  <si>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</si>
  <si>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</si>
  <si>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</si>
  <si>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</si>
  <si>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</si>
  <si>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</si>
  <si>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</si>
  <si>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</si>
  <si>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</si>
  <si>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</si>
  <si>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</si>
  <si>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</si>
  <si>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</si>
  <si>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</si>
  <si>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</si>
  <si>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</si>
  <si>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</si>
  <si>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</si>
  <si>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</si>
  <si>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</si>
  <si>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</si>
  <si>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</si>
  <si>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</si>
  <si>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</si>
  <si>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</si>
  <si>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</si>
  <si>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</si>
  <si>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</si>
  <si>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</si>
  <si>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</si>
  <si>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</si>
  <si>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</si>
  <si>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</si>
  <si>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</si>
  <si>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</si>
  <si>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</si>
  <si>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</si>
  <si>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</si>
  <si>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</si>
  <si>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</si>
  <si>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</si>
  <si>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</si>
  <si>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</si>
  <si>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</si>
  <si>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</si>
  <si>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</si>
  <si>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</si>
  <si>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</si>
  <si>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</si>
  <si>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</si>
  <si>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</si>
  <si>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</si>
  <si>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</si>
  <si>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</si>
  <si>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</si>
  <si>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</si>
  <si>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</si>
  <si>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</si>
  <si>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</si>
  <si>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</si>
  <si>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</si>
  <si>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</si>
  <si>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</si>
  <si>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</si>
  <si>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</si>
  <si>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</si>
  <si>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</si>
  <si>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</si>
  <si>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</si>
  <si>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</si>
  <si>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</si>
  <si>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</si>
  <si>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</si>
  <si>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</si>
  <si>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</si>
  <si>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</si>
  <si>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</si>
  <si>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</si>
  <si>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</si>
  <si>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</si>
  <si>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</si>
  <si>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</si>
  <si>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</si>
  <si>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</si>
  <si>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</si>
  <si>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</si>
  <si>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</si>
  <si>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</si>
  <si>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</si>
  <si>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</si>
  <si>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</si>
  <si>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</si>
  <si>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</si>
  <si>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</si>
  <si>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</si>
  <si>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</si>
  <si>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</si>
  <si>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</si>
  <si>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</si>
  <si>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</si>
  <si>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</si>
  <si>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</si>
  <si>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</si>
  <si>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</si>
  <si>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</si>
  <si>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</si>
  <si>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</si>
  <si>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</si>
  <si>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</si>
  <si>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</si>
  <si>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</si>
  <si>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</si>
  <si>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</si>
  <si>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</si>
  <si>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</si>
  <si>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</si>
  <si>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</si>
  <si>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</si>
  <si>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</si>
  <si>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</si>
  <si>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</si>
  <si>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</si>
  <si>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</si>
  <si>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</si>
  <si>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MVA Connected</t>
  </si>
  <si>
    <t>MWhrs of renewable generation</t>
  </si>
  <si>
    <t>Tonnes of CO2 Avoided</t>
  </si>
  <si>
    <t>Option Baseline (Do Nothing)</t>
  </si>
  <si>
    <t>Option 2 (Traditional Reinforcement)</t>
  </si>
  <si>
    <t>Option 3 (ANM &amp; Traditional Reinforcement)</t>
  </si>
  <si>
    <t>*do nothing scenario.  No new generators can connect as network is at full capacity</t>
  </si>
  <si>
    <t>*Single generator ANM is installed in 2016 allowing 9MVA of wind generation to connect.  No more generators can connect as capacity is full.  In 2019 a full ANM scheme is implemented allowing 9MVA of additional generation to connect.  No more generators can connect until reinforcement is complete.</t>
  </si>
  <si>
    <t>*2016 &amp; 2017 MWhrs figures based on real data.  2016 is low as ANM was installed towards the end of the year.  2018-2023 data are forecasts and assume MWhrs output will equal that of 2017 when generators were active for the entire year.</t>
  </si>
  <si>
    <t>Traditional Reinforcement cost (£m)</t>
  </si>
  <si>
    <t>ANM Cost (£m)</t>
  </si>
  <si>
    <t>*Traditional reinforcement occurs in late 2015/16 regulatory year.  No new generators can conect until reinforcement is complete in 2020.  Only 9MVA of additional capacity is released as a result of reinforcement</t>
  </si>
  <si>
    <t>*Cost of reinforcement is £20m. See WI report</t>
  </si>
  <si>
    <t>*Generation is only constrained 0.09% i.e. it is available 99.91% of the time.  MWhrs of generation has taken this into account by adding on unconstrained percentage</t>
  </si>
  <si>
    <t>*Cost of traditional reinforcement assumed to be deferred by 6 years</t>
  </si>
  <si>
    <t>*Cost of ANM schemes</t>
  </si>
  <si>
    <t>ANM Released Capacity</t>
  </si>
  <si>
    <t>Traditional Reinforcement Released Capacity</t>
  </si>
  <si>
    <t>*Note: It is assumed that the subsea cables connecting Wis to mainland Scotland will have to be replaced at some point within the next 16 years.  Once replacement occurrs more MVA will be made available and so ANM will not be necessary.</t>
  </si>
  <si>
    <t>Traditional reinforcement</t>
  </si>
  <si>
    <t>Install Active Network Management &amp; defer traditional reinforcement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</si>
</sst>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5"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6" fontId="0" fillId="0" borderId="0" xfId="0" applyNumberFormat="1"/>
    <xf numFmtId="166" fontId="0" fillId="0" borderId="0" xfId="0" applyNumberFormat="1"/>
    <xf numFmtId="170" fontId="0" fillId="0" borderId="0" xfId="0" applyNumberFormat="1"/>
    <xf numFmtId="166" fontId="16" fillId="0" borderId="0" xfId="0" applyNumberFormat="1" applyFont="1" applyFill="1" applyBorder="1" applyAlignment="1" applyProtection="1">
      <alignment vertical="center"/>
      <protection locked="0"/>
    </xf>
    <xf numFmtId="0" fontId="0" fillId="12" borderId="0" xfId="0" applyFill="1"/>
    <xf numFmtId="0" fontId="0" fillId="11" borderId="0" xfId="0" applyFill="1"/>
    <xf numFmtId="0" fontId="4" fillId="0" borderId="3" xfId="0" applyFont="1" applyBorder="1" applyAlignment="1">
      <alignment vertical="top" wrapText="1"/>
    </xf>
    <xf numFmtId="43" fontId="0" fillId="0" borderId="0" xfId="7"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3" xfId="0" applyBorder="1" applyAlignment="1">
      <alignment horizontal="center"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51" t="s">
        <v>221</v>
      </c>
      <c r="C26" s="151"/>
      <c r="D26" s="151"/>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8"/>
  <sheetViews>
    <sheetView showGridLines="0" zoomScale="80" zoomScaleNormal="80" workbookViewId="0">
      <pane ySplit="3" topLeftCell="A7" activePane="bottomLeft" state="frozen"/>
      <selection pane="bottomLeft" activeCell="M28" sqref="M28"/>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63"/>
      <c r="C2" s="164"/>
      <c r="D2" s="164"/>
      <c r="E2" s="164"/>
      <c r="F2" s="165"/>
      <c r="Z2" s="26" t="s">
        <v>78</v>
      </c>
    </row>
    <row r="3" spans="2:26" ht="24.75" customHeight="1" x14ac:dyDescent="0.3">
      <c r="B3" s="166"/>
      <c r="C3" s="167"/>
      <c r="D3" s="167"/>
      <c r="E3" s="167"/>
      <c r="F3" s="168"/>
    </row>
    <row r="4" spans="2:26" ht="18" customHeight="1" x14ac:dyDescent="0.3">
      <c r="B4" s="25" t="s">
        <v>77</v>
      </c>
      <c r="C4" s="27"/>
      <c r="D4" s="27"/>
      <c r="E4" s="27"/>
      <c r="F4" s="27"/>
    </row>
    <row r="5" spans="2:26" ht="24.75" customHeight="1" x14ac:dyDescent="0.3">
      <c r="B5" s="159"/>
      <c r="C5" s="160"/>
      <c r="D5" s="160"/>
      <c r="E5" s="160"/>
      <c r="F5" s="161"/>
    </row>
    <row r="6" spans="2:26" ht="13.5" customHeight="1" x14ac:dyDescent="0.3">
      <c r="B6" s="27"/>
      <c r="C6" s="27"/>
      <c r="D6" s="27"/>
      <c r="E6" s="27"/>
      <c r="F6" s="27"/>
    </row>
    <row r="7" spans="2:26" x14ac:dyDescent="0.3">
      <c r="B7" s="25" t="s">
        <v>47</v>
      </c>
    </row>
    <row r="8" spans="2:26" x14ac:dyDescent="0.3">
      <c r="B8" s="170" t="s">
        <v>336</v>
      </c>
      <c r="C8" s="171"/>
      <c r="D8" s="169" t="s">
        <v>30</v>
      </c>
      <c r="E8" s="169"/>
      <c r="F8" s="169"/>
    </row>
    <row r="9" spans="2:26" ht="22.5" customHeight="1" x14ac:dyDescent="0.3">
      <c r="B9" s="157" t="s">
        <v>340</v>
      </c>
      <c r="C9" s="158"/>
      <c r="D9" s="162" t="s">
        <v>361</v>
      </c>
      <c r="E9" s="162"/>
      <c r="F9" s="162"/>
    </row>
    <row r="10" spans="2:26" ht="22.5" customHeight="1" x14ac:dyDescent="0.3">
      <c r="B10" s="157" t="s">
        <v>223</v>
      </c>
      <c r="C10" s="158"/>
      <c r="D10" s="162" t="s">
        <v>362</v>
      </c>
      <c r="E10" s="162"/>
      <c r="F10" s="162"/>
    </row>
    <row r="11" spans="2:26" ht="22.5" customHeight="1" x14ac:dyDescent="0.3">
      <c r="B11" s="157"/>
      <c r="C11" s="158"/>
      <c r="D11" s="162"/>
      <c r="E11" s="162"/>
      <c r="F11" s="162"/>
    </row>
    <row r="12" spans="2:26" ht="22.5" customHeight="1" x14ac:dyDescent="0.3">
      <c r="B12" s="157"/>
      <c r="C12" s="158"/>
      <c r="D12" s="162"/>
      <c r="E12" s="162"/>
      <c r="F12" s="162"/>
    </row>
    <row r="13" spans="2:26" ht="22.5" customHeight="1" x14ac:dyDescent="0.3">
      <c r="B13" s="157"/>
      <c r="C13" s="158"/>
      <c r="D13" s="162"/>
      <c r="E13" s="162"/>
      <c r="F13" s="162"/>
    </row>
    <row r="14" spans="2:26" ht="22.5" customHeight="1" x14ac:dyDescent="0.3">
      <c r="B14" s="157"/>
      <c r="C14" s="158"/>
      <c r="D14" s="162"/>
      <c r="E14" s="162"/>
      <c r="F14" s="162"/>
    </row>
    <row r="15" spans="2:26" ht="22.5" customHeight="1" x14ac:dyDescent="0.3">
      <c r="B15" s="157"/>
      <c r="C15" s="158"/>
      <c r="D15" s="162"/>
      <c r="E15" s="162"/>
      <c r="F15" s="162"/>
    </row>
    <row r="16" spans="2:26" ht="22.5" customHeight="1" x14ac:dyDescent="0.3">
      <c r="B16" s="157"/>
      <c r="C16" s="158"/>
      <c r="D16" s="162"/>
      <c r="E16" s="162"/>
      <c r="F16" s="162"/>
    </row>
    <row r="17" spans="2:15" ht="22.5" customHeight="1" x14ac:dyDescent="0.3">
      <c r="B17" s="157"/>
      <c r="C17" s="158"/>
      <c r="D17" s="162"/>
      <c r="E17" s="162"/>
      <c r="F17" s="162"/>
    </row>
    <row r="18" spans="2:15" ht="22.5" customHeight="1" x14ac:dyDescent="0.3">
      <c r="B18" s="157"/>
      <c r="C18" s="158"/>
      <c r="D18" s="162"/>
      <c r="E18" s="162"/>
      <c r="F18" s="162"/>
    </row>
    <row r="19" spans="2:15" ht="22.5" customHeight="1" x14ac:dyDescent="0.3">
      <c r="B19" s="157"/>
      <c r="C19" s="158"/>
      <c r="D19" s="162"/>
      <c r="E19" s="162"/>
      <c r="F19" s="162"/>
    </row>
    <row r="20" spans="2:15" ht="22.5" customHeight="1" x14ac:dyDescent="0.3">
      <c r="B20" s="157"/>
      <c r="C20" s="158"/>
      <c r="D20" s="162"/>
      <c r="E20" s="162"/>
      <c r="F20" s="162"/>
    </row>
    <row r="21" spans="2:15" ht="22.5" customHeight="1" x14ac:dyDescent="0.3">
      <c r="B21" s="157"/>
      <c r="C21" s="158"/>
      <c r="D21" s="162"/>
      <c r="E21" s="162"/>
      <c r="F21" s="162"/>
    </row>
    <row r="22" spans="2:15" ht="22.5" customHeight="1" x14ac:dyDescent="0.3">
      <c r="B22" s="157"/>
      <c r="C22" s="158"/>
      <c r="D22" s="162"/>
      <c r="E22" s="162"/>
      <c r="F22" s="162"/>
    </row>
    <row r="23" spans="2:15" ht="12.75" customHeight="1" x14ac:dyDescent="0.3">
      <c r="B23" s="28"/>
      <c r="C23" s="28"/>
      <c r="D23" s="29"/>
      <c r="E23" s="29"/>
      <c r="F23" s="29"/>
    </row>
    <row r="24" spans="2:15" x14ac:dyDescent="0.3">
      <c r="B24" s="25" t="s">
        <v>48</v>
      </c>
    </row>
    <row r="25" spans="2:15" ht="38.25" customHeight="1" x14ac:dyDescent="0.3">
      <c r="B25" s="153" t="s">
        <v>46</v>
      </c>
      <c r="C25" s="155" t="s">
        <v>27</v>
      </c>
      <c r="D25" s="155" t="s">
        <v>28</v>
      </c>
      <c r="E25" s="155" t="s">
        <v>30</v>
      </c>
      <c r="F25" s="153" t="s">
        <v>339</v>
      </c>
      <c r="G25" s="152" t="s">
        <v>98</v>
      </c>
      <c r="H25" s="152"/>
      <c r="I25" s="152"/>
      <c r="J25" s="152"/>
      <c r="K25" s="152"/>
    </row>
    <row r="26" spans="2:15" ht="36" customHeight="1" x14ac:dyDescent="0.3">
      <c r="B26" s="154"/>
      <c r="C26" s="156"/>
      <c r="D26" s="156"/>
      <c r="E26" s="156"/>
      <c r="F26" s="154"/>
      <c r="G26" s="64" t="s">
        <v>99</v>
      </c>
      <c r="H26" s="64" t="s">
        <v>100</v>
      </c>
      <c r="I26" s="64" t="s">
        <v>101</v>
      </c>
      <c r="J26" s="64" t="s">
        <v>102</v>
      </c>
      <c r="K26" s="64" t="s">
        <v>103</v>
      </c>
    </row>
    <row r="27" spans="2:15" ht="27.75" customHeight="1" x14ac:dyDescent="0.3">
      <c r="B27" s="30">
        <v>1</v>
      </c>
      <c r="C27" s="31" t="str">
        <f>B9&amp;" "&amp;D9</f>
        <v>Baseline Traditional reinforcement</v>
      </c>
      <c r="D27" s="30" t="s">
        <v>78</v>
      </c>
      <c r="E27" s="31"/>
      <c r="F27" s="30"/>
      <c r="G27" s="65">
        <f>'Traditional Reinf (Baseline)'!C4</f>
        <v>-11.53359192401803</v>
      </c>
      <c r="H27" s="65">
        <f>'Traditional Reinf (Baseline)'!C5</f>
        <v>-14.123045943074692</v>
      </c>
      <c r="I27" s="65">
        <f>'Traditional Reinf (Baseline)'!C6</f>
        <v>-15.831354913800983</v>
      </c>
      <c r="J27" s="65">
        <f>'Traditional Reinf (Baseline)'!C7</f>
        <v>-17.543238857139421</v>
      </c>
      <c r="K27" s="66"/>
    </row>
    <row r="28" spans="2:15" ht="27.75" customHeight="1" x14ac:dyDescent="0.3">
      <c r="B28" s="30">
        <v>2</v>
      </c>
      <c r="C28" s="149" t="str">
        <f>B10&amp;" "&amp;D10</f>
        <v>Option 1 Install Active Network Management &amp; defer traditional reinforcement</v>
      </c>
      <c r="D28" s="30" t="s">
        <v>29</v>
      </c>
      <c r="E28" s="31"/>
      <c r="F28" s="30"/>
      <c r="G28" s="65">
        <f>'ANM &amp; Deferred Reinf'!C4</f>
        <v>-0.46080513440607929</v>
      </c>
      <c r="H28" s="65">
        <f>'ANM &amp; Deferred Reinf'!C5</f>
        <v>-3.3915839859347887</v>
      </c>
      <c r="I28" s="65">
        <f>'ANM &amp; Deferred Reinf'!C6</f>
        <v>-5.365238067882153</v>
      </c>
      <c r="J28" s="65">
        <f>'ANM &amp; Deferred Reinf'!C7</f>
        <v>-7.4224037771298637</v>
      </c>
      <c r="K28" s="30"/>
      <c r="M28" s="141"/>
      <c r="N28" s="141"/>
      <c r="O28" s="141"/>
    </row>
    <row r="29" spans="2:15" ht="27.75" customHeight="1" x14ac:dyDescent="0.3">
      <c r="B29" s="30"/>
      <c r="C29" s="30"/>
      <c r="D29" s="30"/>
      <c r="E29" s="31"/>
      <c r="F29" s="30"/>
      <c r="G29" s="65"/>
      <c r="H29" s="65"/>
      <c r="I29" s="65"/>
      <c r="J29" s="65"/>
      <c r="K29" s="30"/>
      <c r="L29" s="141"/>
      <c r="M29" s="141"/>
    </row>
    <row r="30" spans="2:15" ht="27.75" customHeight="1" x14ac:dyDescent="0.3">
      <c r="B30" s="30"/>
      <c r="C30" s="30"/>
      <c r="D30" s="30"/>
      <c r="E30" s="31"/>
      <c r="F30" s="30"/>
      <c r="G30" s="65"/>
      <c r="H30" s="65"/>
      <c r="I30" s="65"/>
      <c r="J30" s="65"/>
      <c r="K30" s="30"/>
    </row>
    <row r="31" spans="2:15" ht="27.75" customHeight="1" x14ac:dyDescent="0.3">
      <c r="B31" s="30"/>
      <c r="C31" s="30"/>
      <c r="D31" s="30"/>
      <c r="E31" s="31"/>
      <c r="F31" s="30"/>
      <c r="G31" s="65"/>
      <c r="H31" s="65"/>
      <c r="I31" s="65"/>
      <c r="J31" s="65"/>
      <c r="K31" s="30"/>
    </row>
    <row r="32" spans="2:15" ht="27.75" customHeight="1" x14ac:dyDescent="0.3">
      <c r="B32" s="30"/>
      <c r="C32" s="30"/>
      <c r="D32" s="30"/>
      <c r="E32" s="31"/>
      <c r="F32" s="30"/>
      <c r="G32" s="65"/>
      <c r="H32" s="65"/>
      <c r="I32" s="65"/>
      <c r="J32" s="65"/>
      <c r="K32" s="30"/>
    </row>
    <row r="33" spans="2:11" ht="27.75" customHeight="1" x14ac:dyDescent="0.3">
      <c r="B33" s="30"/>
      <c r="C33" s="30"/>
      <c r="D33" s="30"/>
      <c r="E33" s="31"/>
      <c r="F33" s="30"/>
      <c r="G33" s="65"/>
      <c r="H33" s="65"/>
      <c r="I33" s="65"/>
      <c r="J33" s="65"/>
      <c r="K33" s="30"/>
    </row>
    <row r="34" spans="2:11" ht="27.75" customHeight="1" x14ac:dyDescent="0.3">
      <c r="B34" s="30"/>
      <c r="C34" s="30"/>
      <c r="D34" s="30"/>
      <c r="E34" s="31"/>
      <c r="F34" s="30"/>
      <c r="G34" s="65"/>
      <c r="H34" s="65"/>
      <c r="I34" s="65"/>
      <c r="J34" s="65"/>
      <c r="K34" s="30"/>
    </row>
    <row r="38" spans="2:11" x14ac:dyDescent="0.3">
      <c r="B38" s="2" t="s">
        <v>104</v>
      </c>
    </row>
  </sheetData>
  <mergeCells count="38">
    <mergeCell ref="B20:C20"/>
    <mergeCell ref="B21:C21"/>
    <mergeCell ref="D17:F17"/>
    <mergeCell ref="D11:F11"/>
    <mergeCell ref="D12:F12"/>
    <mergeCell ref="D13:F13"/>
    <mergeCell ref="D14:F14"/>
    <mergeCell ref="D15:F15"/>
    <mergeCell ref="D16:F16"/>
    <mergeCell ref="B2:F3"/>
    <mergeCell ref="D8:F8"/>
    <mergeCell ref="D9:F9"/>
    <mergeCell ref="D10:F10"/>
    <mergeCell ref="B8:C8"/>
    <mergeCell ref="B9:C9"/>
    <mergeCell ref="B10:C10"/>
    <mergeCell ref="B22:C22"/>
    <mergeCell ref="B5:F5"/>
    <mergeCell ref="B13:C13"/>
    <mergeCell ref="B14:C14"/>
    <mergeCell ref="B15:C15"/>
    <mergeCell ref="B16:C16"/>
    <mergeCell ref="B17:C17"/>
    <mergeCell ref="B18:C18"/>
    <mergeCell ref="D18:F18"/>
    <mergeCell ref="D19:F19"/>
    <mergeCell ref="D20:F20"/>
    <mergeCell ref="D21:F21"/>
    <mergeCell ref="D22:F22"/>
    <mergeCell ref="B11:C11"/>
    <mergeCell ref="B12:C12"/>
    <mergeCell ref="B19:C19"/>
    <mergeCell ref="G25:K25"/>
    <mergeCell ref="B25:B26"/>
    <mergeCell ref="C25:C26"/>
    <mergeCell ref="D25:D26"/>
    <mergeCell ref="E25:E26"/>
    <mergeCell ref="F25:F26"/>
  </mergeCells>
  <conditionalFormatting sqref="B27:F27 G28:J34 C28">
    <cfRule type="expression" dxfId="9" priority="19">
      <formula>$D27="adopted"</formula>
    </cfRule>
  </conditionalFormatting>
  <conditionalFormatting sqref="B29:F34 B28 D28:F28">
    <cfRule type="expression" dxfId="8" priority="18">
      <formula>$D28="adopted"</formula>
    </cfRule>
  </conditionalFormatting>
  <conditionalFormatting sqref="D28:D34">
    <cfRule type="expression" dxfId="7" priority="17">
      <formula>$D28="adopted"</formula>
    </cfRule>
  </conditionalFormatting>
  <conditionalFormatting sqref="G27:K27">
    <cfRule type="expression" dxfId="6" priority="16">
      <formula>$D27="adopted"</formula>
    </cfRule>
  </conditionalFormatting>
  <conditionalFormatting sqref="G28:K34">
    <cfRule type="expression" dxfId="5" priority="15">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7:D34"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2" t="s">
        <v>72</v>
      </c>
      <c r="C13" s="173"/>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4"/>
      <c r="C14" s="175"/>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6"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6"/>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6"/>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6"/>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6"/>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6"/>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6"/>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6"/>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6"/>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6"/>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G15" sqref="G15"/>
    </sheetView>
  </sheetViews>
  <sheetFormatPr defaultRowHeight="15" x14ac:dyDescent="0.25"/>
  <cols>
    <col min="1" max="1" width="5.85546875" customWidth="1"/>
    <col min="2" max="2" width="64.85546875" customWidth="1"/>
  </cols>
  <sheetData>
    <row r="1" spans="1:2" ht="15.75" customHeight="1" x14ac:dyDescent="0.3">
      <c r="A1" s="1" t="s">
        <v>299</v>
      </c>
    </row>
    <row r="2" spans="1:2" x14ac:dyDescent="0.25">
      <c r="A2" t="s">
        <v>75</v>
      </c>
    </row>
    <row r="6" spans="1:2" x14ac:dyDescent="0.25">
      <c r="B6" s="14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28" activePane="bottomRight" state="frozen"/>
      <selection activeCell="B73" sqref="B73"/>
      <selection pane="topRight" activeCell="B73" sqref="B73"/>
      <selection pane="bottomLeft" activeCell="B73" sqref="B73"/>
      <selection pane="bottomRight" activeCell="I90" sqref="I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-11.53359192401803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-14.123045943074692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-15.831354913800983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-17.543238857139421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7" t="s">
        <v>11</v>
      </c>
      <c r="B13" s="61" t="s">
        <v>194</v>
      </c>
      <c r="C13" s="60"/>
      <c r="D13" s="61" t="s">
        <v>38</v>
      </c>
      <c r="E13" s="62">
        <f>-'Workings template'!C16</f>
        <v>-20</v>
      </c>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8"/>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8"/>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8"/>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8"/>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9"/>
      <c r="B18" s="123" t="s">
        <v>193</v>
      </c>
      <c r="C18" s="128"/>
      <c r="D18" s="124" t="s">
        <v>38</v>
      </c>
      <c r="E18" s="59">
        <f>SUM(E13:E17)</f>
        <v>-20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0"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0"/>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0"/>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0"/>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0"/>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0"/>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1"/>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-20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-14</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-6</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-0.31111111111111112</v>
      </c>
      <c r="G30" s="35">
        <f>$E$28/'Fixed data'!$C$7</f>
        <v>-0.31111111111111112</v>
      </c>
      <c r="H30" s="35">
        <f>$E$28/'Fixed data'!$C$7</f>
        <v>-0.31111111111111112</v>
      </c>
      <c r="I30" s="35">
        <f>$E$28/'Fixed data'!$C$7</f>
        <v>-0.31111111111111112</v>
      </c>
      <c r="J30" s="35">
        <f>$E$28/'Fixed data'!$C$7</f>
        <v>-0.31111111111111112</v>
      </c>
      <c r="K30" s="35">
        <f>$E$28/'Fixed data'!$C$7</f>
        <v>-0.31111111111111112</v>
      </c>
      <c r="L30" s="35">
        <f>$E$28/'Fixed data'!$C$7</f>
        <v>-0.31111111111111112</v>
      </c>
      <c r="M30" s="35">
        <f>$E$28/'Fixed data'!$C$7</f>
        <v>-0.31111111111111112</v>
      </c>
      <c r="N30" s="35">
        <f>$E$28/'Fixed data'!$C$7</f>
        <v>-0.31111111111111112</v>
      </c>
      <c r="O30" s="35">
        <f>$E$28/'Fixed data'!$C$7</f>
        <v>-0.31111111111111112</v>
      </c>
      <c r="P30" s="35">
        <f>$E$28/'Fixed data'!$C$7</f>
        <v>-0.31111111111111112</v>
      </c>
      <c r="Q30" s="35">
        <f>$E$28/'Fixed data'!$C$7</f>
        <v>-0.31111111111111112</v>
      </c>
      <c r="R30" s="35">
        <f>$E$28/'Fixed data'!$C$7</f>
        <v>-0.31111111111111112</v>
      </c>
      <c r="S30" s="35">
        <f>$E$28/'Fixed data'!$C$7</f>
        <v>-0.31111111111111112</v>
      </c>
      <c r="T30" s="35">
        <f>$E$28/'Fixed data'!$C$7</f>
        <v>-0.31111111111111112</v>
      </c>
      <c r="U30" s="35">
        <f>$E$28/'Fixed data'!$C$7</f>
        <v>-0.31111111111111112</v>
      </c>
      <c r="V30" s="35">
        <f>$E$28/'Fixed data'!$C$7</f>
        <v>-0.31111111111111112</v>
      </c>
      <c r="W30" s="35">
        <f>$E$28/'Fixed data'!$C$7</f>
        <v>-0.31111111111111112</v>
      </c>
      <c r="X30" s="35">
        <f>$E$28/'Fixed data'!$C$7</f>
        <v>-0.31111111111111112</v>
      </c>
      <c r="Y30" s="35">
        <f>$E$28/'Fixed data'!$C$7</f>
        <v>-0.31111111111111112</v>
      </c>
      <c r="Z30" s="35">
        <f>$E$28/'Fixed data'!$C$7</f>
        <v>-0.31111111111111112</v>
      </c>
      <c r="AA30" s="35">
        <f>$E$28/'Fixed data'!$C$7</f>
        <v>-0.31111111111111112</v>
      </c>
      <c r="AB30" s="35">
        <f>$E$28/'Fixed data'!$C$7</f>
        <v>-0.31111111111111112</v>
      </c>
      <c r="AC30" s="35">
        <f>$E$28/'Fixed data'!$C$7</f>
        <v>-0.31111111111111112</v>
      </c>
      <c r="AD30" s="35">
        <f>$E$28/'Fixed data'!$C$7</f>
        <v>-0.31111111111111112</v>
      </c>
      <c r="AE30" s="35">
        <f>$E$28/'Fixed data'!$C$7</f>
        <v>-0.31111111111111112</v>
      </c>
      <c r="AF30" s="35">
        <f>$E$28/'Fixed data'!$C$7</f>
        <v>-0.31111111111111112</v>
      </c>
      <c r="AG30" s="35">
        <f>$E$28/'Fixed data'!$C$7</f>
        <v>-0.31111111111111112</v>
      </c>
      <c r="AH30" s="35">
        <f>$E$28/'Fixed data'!$C$7</f>
        <v>-0.31111111111111112</v>
      </c>
      <c r="AI30" s="35">
        <f>$E$28/'Fixed data'!$C$7</f>
        <v>-0.31111111111111112</v>
      </c>
      <c r="AJ30" s="35">
        <f>$E$28/'Fixed data'!$C$7</f>
        <v>-0.31111111111111112</v>
      </c>
      <c r="AK30" s="35">
        <f>$E$28/'Fixed data'!$C$7</f>
        <v>-0.31111111111111112</v>
      </c>
      <c r="AL30" s="35">
        <f>$E$28/'Fixed data'!$C$7</f>
        <v>-0.31111111111111112</v>
      </c>
      <c r="AM30" s="35">
        <f>$E$28/'Fixed data'!$C$7</f>
        <v>-0.31111111111111112</v>
      </c>
      <c r="AN30" s="35">
        <f>$E$28/'Fixed data'!$C$7</f>
        <v>-0.31111111111111112</v>
      </c>
      <c r="AO30" s="35">
        <f>$E$28/'Fixed data'!$C$7</f>
        <v>-0.31111111111111112</v>
      </c>
      <c r="AP30" s="35">
        <f>$E$28/'Fixed data'!$C$7</f>
        <v>-0.31111111111111112</v>
      </c>
      <c r="AQ30" s="35">
        <f>$E$28/'Fixed data'!$C$7</f>
        <v>-0.31111111111111112</v>
      </c>
      <c r="AR30" s="35">
        <f>$E$28/'Fixed data'!$C$7</f>
        <v>-0.31111111111111112</v>
      </c>
      <c r="AS30" s="35">
        <f>$E$28/'Fixed data'!$C$7</f>
        <v>-0.31111111111111112</v>
      </c>
      <c r="AT30" s="35">
        <f>$E$28/'Fixed data'!$C$7</f>
        <v>-0.31111111111111112</v>
      </c>
      <c r="AU30" s="35">
        <f>$E$28/'Fixed data'!$C$7</f>
        <v>-0.31111111111111112</v>
      </c>
      <c r="AV30" s="35">
        <f>$E$28/'Fixed data'!$C$7</f>
        <v>-0.31111111111111112</v>
      </c>
      <c r="AW30" s="35">
        <f>$E$28/'Fixed data'!$C$7</f>
        <v>-0.31111111111111112</v>
      </c>
      <c r="AX30" s="35">
        <f>$E$28/'Fixed data'!$C$7</f>
        <v>-0.31111111111111112</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-0.31111111111111112</v>
      </c>
      <c r="G60" s="35">
        <f t="shared" si="5"/>
        <v>-0.31111111111111112</v>
      </c>
      <c r="H60" s="35">
        <f t="shared" si="5"/>
        <v>-0.31111111111111112</v>
      </c>
      <c r="I60" s="35">
        <f t="shared" si="5"/>
        <v>-0.31111111111111112</v>
      </c>
      <c r="J60" s="35">
        <f t="shared" si="5"/>
        <v>-0.31111111111111112</v>
      </c>
      <c r="K60" s="35">
        <f t="shared" si="5"/>
        <v>-0.31111111111111112</v>
      </c>
      <c r="L60" s="35">
        <f t="shared" si="5"/>
        <v>-0.31111111111111112</v>
      </c>
      <c r="M60" s="35">
        <f t="shared" si="5"/>
        <v>-0.31111111111111112</v>
      </c>
      <c r="N60" s="35">
        <f t="shared" si="5"/>
        <v>-0.31111111111111112</v>
      </c>
      <c r="O60" s="35">
        <f t="shared" si="5"/>
        <v>-0.31111111111111112</v>
      </c>
      <c r="P60" s="35">
        <f t="shared" si="5"/>
        <v>-0.31111111111111112</v>
      </c>
      <c r="Q60" s="35">
        <f t="shared" si="5"/>
        <v>-0.31111111111111112</v>
      </c>
      <c r="R60" s="35">
        <f t="shared" si="5"/>
        <v>-0.31111111111111112</v>
      </c>
      <c r="S60" s="35">
        <f t="shared" si="5"/>
        <v>-0.31111111111111112</v>
      </c>
      <c r="T60" s="35">
        <f t="shared" si="5"/>
        <v>-0.31111111111111112</v>
      </c>
      <c r="U60" s="35">
        <f t="shared" si="5"/>
        <v>-0.31111111111111112</v>
      </c>
      <c r="V60" s="35">
        <f t="shared" si="5"/>
        <v>-0.31111111111111112</v>
      </c>
      <c r="W60" s="35">
        <f t="shared" si="5"/>
        <v>-0.31111111111111112</v>
      </c>
      <c r="X60" s="35">
        <f t="shared" si="5"/>
        <v>-0.31111111111111112</v>
      </c>
      <c r="Y60" s="35">
        <f t="shared" si="5"/>
        <v>-0.31111111111111112</v>
      </c>
      <c r="Z60" s="35">
        <f t="shared" si="5"/>
        <v>-0.31111111111111112</v>
      </c>
      <c r="AA60" s="35">
        <f t="shared" si="5"/>
        <v>-0.31111111111111112</v>
      </c>
      <c r="AB60" s="35">
        <f t="shared" si="5"/>
        <v>-0.31111111111111112</v>
      </c>
      <c r="AC60" s="35">
        <f t="shared" si="5"/>
        <v>-0.31111111111111112</v>
      </c>
      <c r="AD60" s="35">
        <f t="shared" si="5"/>
        <v>-0.31111111111111112</v>
      </c>
      <c r="AE60" s="35">
        <f t="shared" si="5"/>
        <v>-0.31111111111111112</v>
      </c>
      <c r="AF60" s="35">
        <f t="shared" si="5"/>
        <v>-0.31111111111111112</v>
      </c>
      <c r="AG60" s="35">
        <f t="shared" si="5"/>
        <v>-0.31111111111111112</v>
      </c>
      <c r="AH60" s="35">
        <f t="shared" si="5"/>
        <v>-0.31111111111111112</v>
      </c>
      <c r="AI60" s="35">
        <f t="shared" si="5"/>
        <v>-0.31111111111111112</v>
      </c>
      <c r="AJ60" s="35">
        <f t="shared" si="5"/>
        <v>-0.31111111111111112</v>
      </c>
      <c r="AK60" s="35">
        <f t="shared" si="5"/>
        <v>-0.31111111111111112</v>
      </c>
      <c r="AL60" s="35">
        <f t="shared" si="5"/>
        <v>-0.31111111111111112</v>
      </c>
      <c r="AM60" s="35">
        <f t="shared" si="5"/>
        <v>-0.31111111111111112</v>
      </c>
      <c r="AN60" s="35">
        <f t="shared" si="5"/>
        <v>-0.31111111111111112</v>
      </c>
      <c r="AO60" s="35">
        <f t="shared" si="5"/>
        <v>-0.31111111111111112</v>
      </c>
      <c r="AP60" s="35">
        <f t="shared" si="5"/>
        <v>-0.31111111111111112</v>
      </c>
      <c r="AQ60" s="35">
        <f t="shared" si="5"/>
        <v>-0.31111111111111112</v>
      </c>
      <c r="AR60" s="35">
        <f t="shared" si="5"/>
        <v>-0.31111111111111112</v>
      </c>
      <c r="AS60" s="35">
        <f t="shared" si="5"/>
        <v>-0.31111111111111112</v>
      </c>
      <c r="AT60" s="35">
        <f t="shared" si="5"/>
        <v>-0.31111111111111112</v>
      </c>
      <c r="AU60" s="35">
        <f t="shared" si="5"/>
        <v>-0.31111111111111112</v>
      </c>
      <c r="AV60" s="35">
        <f t="shared" si="5"/>
        <v>-0.31111111111111112</v>
      </c>
      <c r="AW60" s="35">
        <f t="shared" si="5"/>
        <v>-0.31111111111111112</v>
      </c>
      <c r="AX60" s="35">
        <f t="shared" si="5"/>
        <v>-0.31111111111111112</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-14</v>
      </c>
      <c r="G61" s="35">
        <f t="shared" ref="G61:BD61" si="6">F62</f>
        <v>-13.688888888888888</v>
      </c>
      <c r="H61" s="35">
        <f t="shared" si="6"/>
        <v>-13.377777777777776</v>
      </c>
      <c r="I61" s="35">
        <f t="shared" si="6"/>
        <v>-13.066666666666665</v>
      </c>
      <c r="J61" s="35">
        <f t="shared" si="6"/>
        <v>-12.755555555555553</v>
      </c>
      <c r="K61" s="35">
        <f t="shared" si="6"/>
        <v>-12.444444444444441</v>
      </c>
      <c r="L61" s="35">
        <f t="shared" si="6"/>
        <v>-12.133333333333329</v>
      </c>
      <c r="M61" s="35">
        <f t="shared" si="6"/>
        <v>-11.822222222222218</v>
      </c>
      <c r="N61" s="35">
        <f t="shared" si="6"/>
        <v>-11.511111111111106</v>
      </c>
      <c r="O61" s="35">
        <f t="shared" si="6"/>
        <v>-11.199999999999994</v>
      </c>
      <c r="P61" s="35">
        <f t="shared" si="6"/>
        <v>-10.888888888888882</v>
      </c>
      <c r="Q61" s="35">
        <f t="shared" si="6"/>
        <v>-10.57777777777777</v>
      </c>
      <c r="R61" s="35">
        <f t="shared" si="6"/>
        <v>-10.266666666666659</v>
      </c>
      <c r="S61" s="35">
        <f t="shared" si="6"/>
        <v>-9.9555555555555468</v>
      </c>
      <c r="T61" s="35">
        <f t="shared" si="6"/>
        <v>-9.644444444444435</v>
      </c>
      <c r="U61" s="35">
        <f t="shared" si="6"/>
        <v>-9.3333333333333233</v>
      </c>
      <c r="V61" s="35">
        <f t="shared" si="6"/>
        <v>-9.0222222222222115</v>
      </c>
      <c r="W61" s="35">
        <f t="shared" si="6"/>
        <v>-8.7111111111110997</v>
      </c>
      <c r="X61" s="35">
        <f t="shared" si="6"/>
        <v>-8.3999999999999879</v>
      </c>
      <c r="Y61" s="35">
        <f t="shared" si="6"/>
        <v>-8.0888888888888761</v>
      </c>
      <c r="Z61" s="35">
        <f t="shared" si="6"/>
        <v>-7.7777777777777652</v>
      </c>
      <c r="AA61" s="35">
        <f t="shared" si="6"/>
        <v>-7.4666666666666544</v>
      </c>
      <c r="AB61" s="35">
        <f t="shared" si="6"/>
        <v>-7.1555555555555435</v>
      </c>
      <c r="AC61" s="35">
        <f t="shared" si="6"/>
        <v>-6.8444444444444326</v>
      </c>
      <c r="AD61" s="35">
        <f t="shared" si="6"/>
        <v>-6.5333333333333217</v>
      </c>
      <c r="AE61" s="35">
        <f t="shared" si="6"/>
        <v>-6.2222222222222108</v>
      </c>
      <c r="AF61" s="35">
        <f t="shared" si="6"/>
        <v>-5.9111111111110999</v>
      </c>
      <c r="AG61" s="35">
        <f t="shared" si="6"/>
        <v>-5.599999999999989</v>
      </c>
      <c r="AH61" s="35">
        <f t="shared" si="6"/>
        <v>-5.2888888888888781</v>
      </c>
      <c r="AI61" s="35">
        <f t="shared" si="6"/>
        <v>-4.9777777777777672</v>
      </c>
      <c r="AJ61" s="35">
        <f t="shared" si="6"/>
        <v>-4.6666666666666563</v>
      </c>
      <c r="AK61" s="35">
        <f t="shared" si="6"/>
        <v>-4.3555555555555454</v>
      </c>
      <c r="AL61" s="35">
        <f t="shared" si="6"/>
        <v>-4.0444444444444345</v>
      </c>
      <c r="AM61" s="35">
        <f t="shared" si="6"/>
        <v>-3.7333333333333236</v>
      </c>
      <c r="AN61" s="35">
        <f t="shared" si="6"/>
        <v>-3.4222222222222127</v>
      </c>
      <c r="AO61" s="35">
        <f t="shared" si="6"/>
        <v>-3.1111111111111018</v>
      </c>
      <c r="AP61" s="35">
        <f t="shared" si="6"/>
        <v>-2.7999999999999909</v>
      </c>
      <c r="AQ61" s="35">
        <f t="shared" si="6"/>
        <v>-2.48888888888888</v>
      </c>
      <c r="AR61" s="35">
        <f t="shared" si="6"/>
        <v>-2.1777777777777692</v>
      </c>
      <c r="AS61" s="35">
        <f t="shared" si="6"/>
        <v>-1.866666666666658</v>
      </c>
      <c r="AT61" s="35">
        <f t="shared" si="6"/>
        <v>-1.5555555555555469</v>
      </c>
      <c r="AU61" s="35">
        <f t="shared" si="6"/>
        <v>-1.2444444444444358</v>
      </c>
      <c r="AV61" s="35">
        <f t="shared" si="6"/>
        <v>-0.93333333333332469</v>
      </c>
      <c r="AW61" s="35">
        <f t="shared" si="6"/>
        <v>-0.62222222222221357</v>
      </c>
      <c r="AX61" s="35">
        <f t="shared" si="6"/>
        <v>-0.31111111111110246</v>
      </c>
      <c r="AY61" s="35">
        <f t="shared" si="6"/>
        <v>8.659739592076221E-15</v>
      </c>
      <c r="AZ61" s="35">
        <f t="shared" si="6"/>
        <v>8.659739592076221E-15</v>
      </c>
      <c r="BA61" s="35">
        <f t="shared" si="6"/>
        <v>8.659739592076221E-15</v>
      </c>
      <c r="BB61" s="35">
        <f t="shared" si="6"/>
        <v>8.659739592076221E-15</v>
      </c>
      <c r="BC61" s="35">
        <f t="shared" si="6"/>
        <v>8.659739592076221E-15</v>
      </c>
      <c r="BD61" s="35">
        <f t="shared" si="6"/>
        <v>8.659739592076221E-15</v>
      </c>
    </row>
    <row r="62" spans="1:56" ht="16.5" hidden="1" customHeight="1" outlineLevel="1" x14ac:dyDescent="0.3">
      <c r="A62" s="114"/>
      <c r="B62" s="9" t="s">
        <v>33</v>
      </c>
      <c r="C62" s="9" t="s">
        <v>66</v>
      </c>
      <c r="D62" s="9" t="s">
        <v>38</v>
      </c>
      <c r="E62" s="35">
        <f t="shared" ref="E62:BD62" si="7">E28-E60+E61</f>
        <v>-14</v>
      </c>
      <c r="F62" s="35">
        <f t="shared" si="7"/>
        <v>-13.688888888888888</v>
      </c>
      <c r="G62" s="35">
        <f t="shared" si="7"/>
        <v>-13.377777777777776</v>
      </c>
      <c r="H62" s="35">
        <f t="shared" si="7"/>
        <v>-13.066666666666665</v>
      </c>
      <c r="I62" s="35">
        <f t="shared" si="7"/>
        <v>-12.755555555555553</v>
      </c>
      <c r="J62" s="35">
        <f t="shared" si="7"/>
        <v>-12.444444444444441</v>
      </c>
      <c r="K62" s="35">
        <f t="shared" si="7"/>
        <v>-12.133333333333329</v>
      </c>
      <c r="L62" s="35">
        <f t="shared" si="7"/>
        <v>-11.822222222222218</v>
      </c>
      <c r="M62" s="35">
        <f t="shared" si="7"/>
        <v>-11.511111111111106</v>
      </c>
      <c r="N62" s="35">
        <f t="shared" si="7"/>
        <v>-11.199999999999994</v>
      </c>
      <c r="O62" s="35">
        <f t="shared" si="7"/>
        <v>-10.888888888888882</v>
      </c>
      <c r="P62" s="35">
        <f t="shared" si="7"/>
        <v>-10.57777777777777</v>
      </c>
      <c r="Q62" s="35">
        <f t="shared" si="7"/>
        <v>-10.266666666666659</v>
      </c>
      <c r="R62" s="35">
        <f t="shared" si="7"/>
        <v>-9.9555555555555468</v>
      </c>
      <c r="S62" s="35">
        <f t="shared" si="7"/>
        <v>-9.644444444444435</v>
      </c>
      <c r="T62" s="35">
        <f t="shared" si="7"/>
        <v>-9.3333333333333233</v>
      </c>
      <c r="U62" s="35">
        <f t="shared" si="7"/>
        <v>-9.0222222222222115</v>
      </c>
      <c r="V62" s="35">
        <f t="shared" si="7"/>
        <v>-8.7111111111110997</v>
      </c>
      <c r="W62" s="35">
        <f t="shared" si="7"/>
        <v>-8.3999999999999879</v>
      </c>
      <c r="X62" s="35">
        <f t="shared" si="7"/>
        <v>-8.0888888888888761</v>
      </c>
      <c r="Y62" s="35">
        <f t="shared" si="7"/>
        <v>-7.7777777777777652</v>
      </c>
      <c r="Z62" s="35">
        <f t="shared" si="7"/>
        <v>-7.4666666666666544</v>
      </c>
      <c r="AA62" s="35">
        <f t="shared" si="7"/>
        <v>-7.1555555555555435</v>
      </c>
      <c r="AB62" s="35">
        <f t="shared" si="7"/>
        <v>-6.8444444444444326</v>
      </c>
      <c r="AC62" s="35">
        <f t="shared" si="7"/>
        <v>-6.5333333333333217</v>
      </c>
      <c r="AD62" s="35">
        <f t="shared" si="7"/>
        <v>-6.2222222222222108</v>
      </c>
      <c r="AE62" s="35">
        <f t="shared" si="7"/>
        <v>-5.9111111111110999</v>
      </c>
      <c r="AF62" s="35">
        <f t="shared" si="7"/>
        <v>-5.599999999999989</v>
      </c>
      <c r="AG62" s="35">
        <f t="shared" si="7"/>
        <v>-5.2888888888888781</v>
      </c>
      <c r="AH62" s="35">
        <f t="shared" si="7"/>
        <v>-4.9777777777777672</v>
      </c>
      <c r="AI62" s="35">
        <f t="shared" si="7"/>
        <v>-4.6666666666666563</v>
      </c>
      <c r="AJ62" s="35">
        <f t="shared" si="7"/>
        <v>-4.3555555555555454</v>
      </c>
      <c r="AK62" s="35">
        <f t="shared" si="7"/>
        <v>-4.0444444444444345</v>
      </c>
      <c r="AL62" s="35">
        <f t="shared" si="7"/>
        <v>-3.7333333333333236</v>
      </c>
      <c r="AM62" s="35">
        <f t="shared" si="7"/>
        <v>-3.4222222222222127</v>
      </c>
      <c r="AN62" s="35">
        <f t="shared" si="7"/>
        <v>-3.1111111111111018</v>
      </c>
      <c r="AO62" s="35">
        <f t="shared" si="7"/>
        <v>-2.7999999999999909</v>
      </c>
      <c r="AP62" s="35">
        <f t="shared" si="7"/>
        <v>-2.48888888888888</v>
      </c>
      <c r="AQ62" s="35">
        <f t="shared" si="7"/>
        <v>-2.1777777777777692</v>
      </c>
      <c r="AR62" s="35">
        <f t="shared" si="7"/>
        <v>-1.866666666666658</v>
      </c>
      <c r="AS62" s="35">
        <f t="shared" si="7"/>
        <v>-1.5555555555555469</v>
      </c>
      <c r="AT62" s="35">
        <f t="shared" si="7"/>
        <v>-1.2444444444444358</v>
      </c>
      <c r="AU62" s="35">
        <f t="shared" si="7"/>
        <v>-0.93333333333332469</v>
      </c>
      <c r="AV62" s="35">
        <f t="shared" si="7"/>
        <v>-0.62222222222221357</v>
      </c>
      <c r="AW62" s="35">
        <f t="shared" si="7"/>
        <v>-0.31111111111110246</v>
      </c>
      <c r="AX62" s="35">
        <f t="shared" si="7"/>
        <v>8.659739592076221E-15</v>
      </c>
      <c r="AY62" s="35">
        <f t="shared" si="7"/>
        <v>8.659739592076221E-15</v>
      </c>
      <c r="AZ62" s="35">
        <f t="shared" si="7"/>
        <v>8.659739592076221E-15</v>
      </c>
      <c r="BA62" s="35">
        <f t="shared" si="7"/>
        <v>8.659739592076221E-15</v>
      </c>
      <c r="BB62" s="35">
        <f t="shared" si="7"/>
        <v>8.659739592076221E-15</v>
      </c>
      <c r="BC62" s="35">
        <f t="shared" si="7"/>
        <v>8.659739592076221E-15</v>
      </c>
      <c r="BD62" s="35">
        <f t="shared" si="7"/>
        <v>8.659739592076221E-15</v>
      </c>
    </row>
    <row r="63" spans="1:56" ht="16.5" collapsed="1" x14ac:dyDescent="0.3">
      <c r="A63" s="114"/>
      <c r="B63" s="9" t="s">
        <v>8</v>
      </c>
      <c r="C63" s="11" t="s">
        <v>65</v>
      </c>
      <c r="D63" s="9" t="s">
        <v>38</v>
      </c>
      <c r="E63" s="35">
        <f>AVERAGE(E61:E62)*'Fixed data'!$C$3</f>
        <v>-0.29400000000000004</v>
      </c>
      <c r="F63" s="35">
        <f>AVERAGE(F61:F62)*'Fixed data'!$C$3</f>
        <v>-0.58146666666666669</v>
      </c>
      <c r="G63" s="35">
        <f>AVERAGE(G61:G62)*'Fixed data'!$C$3</f>
        <v>-0.56839999999999991</v>
      </c>
      <c r="H63" s="35">
        <f>AVERAGE(H61:H62)*'Fixed data'!$C$3</f>
        <v>-0.55533333333333335</v>
      </c>
      <c r="I63" s="35">
        <f>AVERAGE(I61:I62)*'Fixed data'!$C$3</f>
        <v>-0.54226666666666656</v>
      </c>
      <c r="J63" s="35">
        <f>AVERAGE(J61:J62)*'Fixed data'!$C$3</f>
        <v>-0.52919999999999989</v>
      </c>
      <c r="K63" s="35">
        <f>AVERAGE(K61:K62)*'Fixed data'!$C$3</f>
        <v>-0.51613333333333322</v>
      </c>
      <c r="L63" s="35">
        <f>AVERAGE(L61:L62)*'Fixed data'!$C$3</f>
        <v>-0.50306666666666655</v>
      </c>
      <c r="M63" s="35">
        <f>AVERAGE(M61:M62)*'Fixed data'!$C$3</f>
        <v>-0.48999999999999977</v>
      </c>
      <c r="N63" s="35">
        <f>AVERAGE(N61:N62)*'Fixed data'!$C$3</f>
        <v>-0.47693333333333315</v>
      </c>
      <c r="O63" s="35">
        <f>AVERAGE(O61:O62)*'Fixed data'!$C$3</f>
        <v>-0.46386666666666637</v>
      </c>
      <c r="P63" s="35">
        <f>AVERAGE(P61:P62)*'Fixed data'!$C$3</f>
        <v>-0.45079999999999976</v>
      </c>
      <c r="Q63" s="35">
        <f>AVERAGE(Q61:Q62)*'Fixed data'!$C$3</f>
        <v>-0.43773333333333297</v>
      </c>
      <c r="R63" s="35">
        <f>AVERAGE(R61:R62)*'Fixed data'!$C$3</f>
        <v>-0.42466666666666636</v>
      </c>
      <c r="S63" s="35">
        <f>AVERAGE(S61:S62)*'Fixed data'!$C$3</f>
        <v>-0.41159999999999963</v>
      </c>
      <c r="T63" s="35">
        <f>AVERAGE(T61:T62)*'Fixed data'!$C$3</f>
        <v>-0.39853333333333296</v>
      </c>
      <c r="U63" s="35">
        <f>AVERAGE(U61:U62)*'Fixed data'!$C$3</f>
        <v>-0.38546666666666624</v>
      </c>
      <c r="V63" s="35">
        <f>AVERAGE(V61:V62)*'Fixed data'!$C$3</f>
        <v>-0.37239999999999962</v>
      </c>
      <c r="W63" s="35">
        <f>AVERAGE(W61:W62)*'Fixed data'!$C$3</f>
        <v>-0.35933333333333284</v>
      </c>
      <c r="X63" s="35">
        <f>AVERAGE(X61:X62)*'Fixed data'!$C$3</f>
        <v>-0.34626666666666622</v>
      </c>
      <c r="Y63" s="35">
        <f>AVERAGE(Y61:Y62)*'Fixed data'!$C$3</f>
        <v>-0.3331999999999995</v>
      </c>
      <c r="Z63" s="35">
        <f>AVERAGE(Z61:Z62)*'Fixed data'!$C$3</f>
        <v>-0.32013333333333283</v>
      </c>
      <c r="AA63" s="35">
        <f>AVERAGE(AA61:AA62)*'Fixed data'!$C$3</f>
        <v>-0.30706666666666621</v>
      </c>
      <c r="AB63" s="35">
        <f>AVERAGE(AB61:AB62)*'Fixed data'!$C$3</f>
        <v>-0.29399999999999948</v>
      </c>
      <c r="AC63" s="35">
        <f>AVERAGE(AC61:AC62)*'Fixed data'!$C$3</f>
        <v>-0.28093333333333287</v>
      </c>
      <c r="AD63" s="35">
        <f>AVERAGE(AD61:AD62)*'Fixed data'!$C$3</f>
        <v>-0.2678666666666662</v>
      </c>
      <c r="AE63" s="35">
        <f>AVERAGE(AE61:AE62)*'Fixed data'!$C$3</f>
        <v>-0.25479999999999958</v>
      </c>
      <c r="AF63" s="35">
        <f>AVERAGE(AF61:AF62)*'Fixed data'!$C$3</f>
        <v>-0.24173333333333286</v>
      </c>
      <c r="AG63" s="35">
        <f>AVERAGE(AG61:AG62)*'Fixed data'!$C$3</f>
        <v>-0.22866666666666624</v>
      </c>
      <c r="AH63" s="35">
        <f>AVERAGE(AH61:AH62)*'Fixed data'!$C$3</f>
        <v>-0.21559999999999954</v>
      </c>
      <c r="AI63" s="35">
        <f>AVERAGE(AI61:AI62)*'Fixed data'!$C$3</f>
        <v>-0.20253333333333293</v>
      </c>
      <c r="AJ63" s="35">
        <f>AVERAGE(AJ61:AJ62)*'Fixed data'!$C$3</f>
        <v>-0.18946666666666623</v>
      </c>
      <c r="AK63" s="35">
        <f>AVERAGE(AK61:AK62)*'Fixed data'!$C$3</f>
        <v>-0.17639999999999961</v>
      </c>
      <c r="AL63" s="35">
        <f>AVERAGE(AL61:AL62)*'Fixed data'!$C$3</f>
        <v>-0.16333333333333294</v>
      </c>
      <c r="AM63" s="35">
        <f>AVERAGE(AM61:AM62)*'Fixed data'!$C$3</f>
        <v>-0.15026666666666627</v>
      </c>
      <c r="AN63" s="35">
        <f>AVERAGE(AN61:AN62)*'Fixed data'!$C$3</f>
        <v>-0.13719999999999963</v>
      </c>
      <c r="AO63" s="35">
        <f>AVERAGE(AO61:AO62)*'Fixed data'!$C$3</f>
        <v>-0.12413333333333296</v>
      </c>
      <c r="AP63" s="35">
        <f>AVERAGE(AP61:AP62)*'Fixed data'!$C$3</f>
        <v>-0.1110666666666663</v>
      </c>
      <c r="AQ63" s="35">
        <f>AVERAGE(AQ61:AQ62)*'Fixed data'!$C$3</f>
        <v>-9.7999999999999643E-2</v>
      </c>
      <c r="AR63" s="35">
        <f>AVERAGE(AR61:AR62)*'Fixed data'!$C$3</f>
        <v>-8.4933333333332986E-2</v>
      </c>
      <c r="AS63" s="35">
        <f>AVERAGE(AS61:AS62)*'Fixed data'!$C$3</f>
        <v>-7.1866666666666301E-2</v>
      </c>
      <c r="AT63" s="35">
        <f>AVERAGE(AT61:AT62)*'Fixed data'!$C$3</f>
        <v>-5.8799999999999644E-2</v>
      </c>
      <c r="AU63" s="35">
        <f>AVERAGE(AU61:AU62)*'Fixed data'!$C$3</f>
        <v>-4.5733333333332966E-2</v>
      </c>
      <c r="AV63" s="35">
        <f>AVERAGE(AV61:AV62)*'Fixed data'!$C$3</f>
        <v>-3.2666666666666302E-2</v>
      </c>
      <c r="AW63" s="35">
        <f>AVERAGE(AW61:AW62)*'Fixed data'!$C$3</f>
        <v>-1.9599999999999639E-2</v>
      </c>
      <c r="AX63" s="35">
        <f>AVERAGE(AX61:AX62)*'Fixed data'!$C$3</f>
        <v>-6.5333333333329703E-3</v>
      </c>
      <c r="AY63" s="35">
        <f>AVERAGE(AY61:AY62)*'Fixed data'!$C$3</f>
        <v>3.6370906286720131E-16</v>
      </c>
      <c r="AZ63" s="35">
        <f>AVERAGE(AZ61:AZ62)*'Fixed data'!$C$3</f>
        <v>3.6370906286720131E-16</v>
      </c>
      <c r="BA63" s="35">
        <f>AVERAGE(BA61:BA62)*'Fixed data'!$C$3</f>
        <v>3.6370906286720131E-16</v>
      </c>
      <c r="BB63" s="35">
        <f>AVERAGE(BB61:BB62)*'Fixed data'!$C$3</f>
        <v>3.6370906286720131E-16</v>
      </c>
      <c r="BC63" s="35">
        <f>AVERAGE(BC61:BC62)*'Fixed data'!$C$3</f>
        <v>3.6370906286720131E-16</v>
      </c>
      <c r="BD63" s="35">
        <f>AVERAGE(BD61:BD62)*'Fixed data'!$C$3</f>
        <v>3.6370906286720131E-16</v>
      </c>
    </row>
    <row r="64" spans="1:56" ht="15.75" thickBot="1" x14ac:dyDescent="0.35">
      <c r="A64" s="113"/>
      <c r="B64" s="12" t="s">
        <v>91</v>
      </c>
      <c r="C64" s="12" t="s">
        <v>43</v>
      </c>
      <c r="D64" s="12" t="s">
        <v>38</v>
      </c>
      <c r="E64" s="53">
        <f t="shared" ref="E64:BD64" si="8">E29+E60+E63</f>
        <v>-6.2940000000000005</v>
      </c>
      <c r="F64" s="53">
        <f t="shared" si="8"/>
        <v>-0.8925777777777778</v>
      </c>
      <c r="G64" s="53">
        <f t="shared" si="8"/>
        <v>-0.87951111111111102</v>
      </c>
      <c r="H64" s="53">
        <f t="shared" si="8"/>
        <v>-0.86644444444444446</v>
      </c>
      <c r="I64" s="53">
        <f t="shared" si="8"/>
        <v>-0.85337777777777768</v>
      </c>
      <c r="J64" s="53">
        <f t="shared" si="8"/>
        <v>-0.84031111111111101</v>
      </c>
      <c r="K64" s="53">
        <f t="shared" si="8"/>
        <v>-0.82724444444444434</v>
      </c>
      <c r="L64" s="53">
        <f t="shared" si="8"/>
        <v>-0.81417777777777767</v>
      </c>
      <c r="M64" s="53">
        <f t="shared" si="8"/>
        <v>-0.80111111111111089</v>
      </c>
      <c r="N64" s="53">
        <f t="shared" si="8"/>
        <v>-0.78804444444444433</v>
      </c>
      <c r="O64" s="53">
        <f t="shared" si="8"/>
        <v>-0.77497777777777754</v>
      </c>
      <c r="P64" s="53">
        <f t="shared" si="8"/>
        <v>-0.76191111111111087</v>
      </c>
      <c r="Q64" s="53">
        <f t="shared" si="8"/>
        <v>-0.74884444444444409</v>
      </c>
      <c r="R64" s="53">
        <f t="shared" si="8"/>
        <v>-0.73577777777777742</v>
      </c>
      <c r="S64" s="53">
        <f t="shared" si="8"/>
        <v>-0.72271111111111075</v>
      </c>
      <c r="T64" s="53">
        <f t="shared" si="8"/>
        <v>-0.70964444444444408</v>
      </c>
      <c r="U64" s="53">
        <f t="shared" si="8"/>
        <v>-0.6965777777777773</v>
      </c>
      <c r="V64" s="53">
        <f t="shared" si="8"/>
        <v>-0.68351111111111074</v>
      </c>
      <c r="W64" s="53">
        <f t="shared" si="8"/>
        <v>-0.67044444444444395</v>
      </c>
      <c r="X64" s="53">
        <f t="shared" si="8"/>
        <v>-0.65737777777777739</v>
      </c>
      <c r="Y64" s="53">
        <f t="shared" si="8"/>
        <v>-0.64431111111111061</v>
      </c>
      <c r="Z64" s="53">
        <f t="shared" si="8"/>
        <v>-0.63124444444444394</v>
      </c>
      <c r="AA64" s="53">
        <f t="shared" si="8"/>
        <v>-0.61817777777777727</v>
      </c>
      <c r="AB64" s="53">
        <f t="shared" si="8"/>
        <v>-0.6051111111111106</v>
      </c>
      <c r="AC64" s="53">
        <f t="shared" si="8"/>
        <v>-0.59204444444444393</v>
      </c>
      <c r="AD64" s="53">
        <f t="shared" si="8"/>
        <v>-0.57897777777777737</v>
      </c>
      <c r="AE64" s="53">
        <f t="shared" si="8"/>
        <v>-0.5659111111111107</v>
      </c>
      <c r="AF64" s="53">
        <f t="shared" si="8"/>
        <v>-0.55284444444444403</v>
      </c>
      <c r="AG64" s="53">
        <f t="shared" si="8"/>
        <v>-0.53977777777777736</v>
      </c>
      <c r="AH64" s="53">
        <f t="shared" si="8"/>
        <v>-0.52671111111111069</v>
      </c>
      <c r="AI64" s="53">
        <f t="shared" si="8"/>
        <v>-0.51364444444444401</v>
      </c>
      <c r="AJ64" s="53">
        <f t="shared" si="8"/>
        <v>-0.50057777777777734</v>
      </c>
      <c r="AK64" s="53">
        <f t="shared" si="8"/>
        <v>-0.48751111111111073</v>
      </c>
      <c r="AL64" s="53">
        <f t="shared" si="8"/>
        <v>-0.47444444444444406</v>
      </c>
      <c r="AM64" s="53">
        <f t="shared" si="8"/>
        <v>-0.46137777777777739</v>
      </c>
      <c r="AN64" s="53">
        <f t="shared" si="8"/>
        <v>-0.44831111111111077</v>
      </c>
      <c r="AO64" s="53">
        <f t="shared" si="8"/>
        <v>-0.4352444444444441</v>
      </c>
      <c r="AP64" s="53">
        <f t="shared" si="8"/>
        <v>-0.42217777777777743</v>
      </c>
      <c r="AQ64" s="53">
        <f t="shared" si="8"/>
        <v>-0.40911111111111076</v>
      </c>
      <c r="AR64" s="53">
        <f t="shared" si="8"/>
        <v>-0.39604444444444409</v>
      </c>
      <c r="AS64" s="53">
        <f t="shared" si="8"/>
        <v>-0.38297777777777742</v>
      </c>
      <c r="AT64" s="53">
        <f t="shared" si="8"/>
        <v>-0.36991111111111075</v>
      </c>
      <c r="AU64" s="53">
        <f t="shared" si="8"/>
        <v>-0.35684444444444408</v>
      </c>
      <c r="AV64" s="53">
        <f t="shared" si="8"/>
        <v>-0.3437777777777774</v>
      </c>
      <c r="AW64" s="53">
        <f t="shared" si="8"/>
        <v>-0.33071111111111073</v>
      </c>
      <c r="AX64" s="53">
        <f t="shared" si="8"/>
        <v>-0.31764444444444406</v>
      </c>
      <c r="AY64" s="53">
        <f t="shared" si="8"/>
        <v>3.6370906286720131E-16</v>
      </c>
      <c r="AZ64" s="53">
        <f t="shared" si="8"/>
        <v>3.6370906286720131E-16</v>
      </c>
      <c r="BA64" s="53">
        <f t="shared" si="8"/>
        <v>3.6370906286720131E-16</v>
      </c>
      <c r="BB64" s="53">
        <f t="shared" si="8"/>
        <v>3.6370906286720131E-16</v>
      </c>
      <c r="BC64" s="53">
        <f t="shared" si="8"/>
        <v>3.6370906286720131E-16</v>
      </c>
      <c r="BD64" s="53">
        <f t="shared" si="8"/>
        <v>3.6370906286720131E-16</v>
      </c>
    </row>
    <row r="65" spans="1:56" ht="12.75" customHeight="1" x14ac:dyDescent="0.3">
      <c r="A65" s="182"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3"/>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3"/>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3"/>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3"/>
      <c r="B69" s="4" t="s">
        <v>199</v>
      </c>
      <c r="D69" s="9" t="s">
        <v>38</v>
      </c>
      <c r="E69" s="35">
        <f>E90*'Fixed data'!H$5/1000000</f>
        <v>0</v>
      </c>
      <c r="F69" s="35">
        <f>F90*'Fixed data'!I$5/1000000</f>
        <v>0</v>
      </c>
      <c r="G69" s="35">
        <f>G90*'Fixed data'!J$5/1000000</f>
        <v>0</v>
      </c>
      <c r="H69" s="35">
        <f>H90*'Fixed data'!K$5/1000000</f>
        <v>0</v>
      </c>
      <c r="I69" s="35">
        <f>I90*'Fixed data'!L$5/1000000</f>
        <v>0.10943921488400489</v>
      </c>
      <c r="J69" s="35">
        <f>J90*'Fixed data'!M$5/1000000</f>
        <v>0.18896206856360376</v>
      </c>
      <c r="K69" s="35">
        <f>K90*'Fixed data'!N$5/1000000</f>
        <v>0.26288780593816635</v>
      </c>
      <c r="L69" s="35">
        <f>L90*'Fixed data'!O$5/1000000</f>
        <v>0.33121642700769266</v>
      </c>
      <c r="M69" s="35">
        <f>M90*'Fixed data'!P$5/1000000</f>
        <v>0.39394793177218268</v>
      </c>
      <c r="N69" s="35">
        <f>N90*'Fixed data'!Q$5/1000000</f>
        <v>0.45108232023163658</v>
      </c>
      <c r="O69" s="35">
        <f>O90*'Fixed data'!R$5/1000000</f>
        <v>0.50261959238605403</v>
      </c>
      <c r="P69" s="35">
        <f>P90*'Fixed data'!S$5/1000000</f>
        <v>0.54855974823543519</v>
      </c>
      <c r="Q69" s="35">
        <f>Q90*'Fixed data'!T$5/1000000</f>
        <v>0.58890278777978011</v>
      </c>
      <c r="R69" s="35">
        <f>R90*'Fixed data'!U$5/1000000</f>
        <v>0.62364871101908903</v>
      </c>
      <c r="S69" s="35">
        <f>S90*'Fixed data'!V$5/1000000</f>
        <v>0.65279751795336138</v>
      </c>
      <c r="T69" s="35">
        <f>T90*'Fixed data'!W$5/1000000</f>
        <v>0.66518074180658582</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3"/>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3"/>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3"/>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3"/>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3"/>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3"/>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4"/>
      <c r="B76" s="13" t="s">
        <v>97</v>
      </c>
      <c r="C76" s="13"/>
      <c r="D76" s="13" t="s">
        <v>38</v>
      </c>
      <c r="E76" s="53">
        <f>SUM(E65:E75)</f>
        <v>0</v>
      </c>
      <c r="F76" s="53">
        <f t="shared" ref="F76:BD76" si="9">SUM(F65:F75)</f>
        <v>0</v>
      </c>
      <c r="G76" s="53">
        <f t="shared" si="9"/>
        <v>0</v>
      </c>
      <c r="H76" s="53">
        <f t="shared" si="9"/>
        <v>0</v>
      </c>
      <c r="I76" s="53">
        <f t="shared" si="9"/>
        <v>0.10943921488400489</v>
      </c>
      <c r="J76" s="53">
        <f t="shared" si="9"/>
        <v>0.18896206856360376</v>
      </c>
      <c r="K76" s="53">
        <f t="shared" si="9"/>
        <v>0.26288780593816635</v>
      </c>
      <c r="L76" s="53">
        <f t="shared" si="9"/>
        <v>0.33121642700769266</v>
      </c>
      <c r="M76" s="53">
        <f t="shared" si="9"/>
        <v>0.39394793177218268</v>
      </c>
      <c r="N76" s="53">
        <f t="shared" si="9"/>
        <v>0.45108232023163658</v>
      </c>
      <c r="O76" s="53">
        <f t="shared" si="9"/>
        <v>0.50261959238605403</v>
      </c>
      <c r="P76" s="53">
        <f t="shared" si="9"/>
        <v>0.54855974823543519</v>
      </c>
      <c r="Q76" s="53">
        <f t="shared" si="9"/>
        <v>0.58890278777978011</v>
      </c>
      <c r="R76" s="53">
        <f t="shared" si="9"/>
        <v>0.62364871101908903</v>
      </c>
      <c r="S76" s="53">
        <f t="shared" si="9"/>
        <v>0.65279751795336138</v>
      </c>
      <c r="T76" s="53">
        <f t="shared" si="9"/>
        <v>0.66518074180658582</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-6.2940000000000005</v>
      </c>
      <c r="F77" s="54">
        <f>IF('Fixed data'!$G$19=FALSE,F64+F76,F64)</f>
        <v>-0.8925777777777778</v>
      </c>
      <c r="G77" s="54">
        <f>IF('Fixed data'!$G$19=FALSE,G64+G76,G64)</f>
        <v>-0.87951111111111102</v>
      </c>
      <c r="H77" s="54">
        <f>IF('Fixed data'!$G$19=FALSE,H64+H76,H64)</f>
        <v>-0.86644444444444446</v>
      </c>
      <c r="I77" s="54">
        <f>IF('Fixed data'!$G$19=FALSE,I64+I76,I64)</f>
        <v>-0.7439385628937728</v>
      </c>
      <c r="J77" s="54">
        <f>IF('Fixed data'!$G$19=FALSE,J64+J76,J64)</f>
        <v>-0.65134904254750725</v>
      </c>
      <c r="K77" s="54">
        <f>IF('Fixed data'!$G$19=FALSE,K64+K76,K64)</f>
        <v>-0.56435663850627793</v>
      </c>
      <c r="L77" s="54">
        <f>IF('Fixed data'!$G$19=FALSE,L64+L76,L64)</f>
        <v>-0.48296135077008501</v>
      </c>
      <c r="M77" s="54">
        <f>IF('Fixed data'!$G$19=FALSE,M64+M76,M64)</f>
        <v>-0.40716317933892821</v>
      </c>
      <c r="N77" s="54">
        <f>IF('Fixed data'!$G$19=FALSE,N64+N76,N64)</f>
        <v>-0.33696212421280775</v>
      </c>
      <c r="O77" s="54">
        <f>IF('Fixed data'!$G$19=FALSE,O64+O76,O64)</f>
        <v>-0.27235818539172352</v>
      </c>
      <c r="P77" s="54">
        <f>IF('Fixed data'!$G$19=FALSE,P64+P76,P64)</f>
        <v>-0.21335136287567569</v>
      </c>
      <c r="Q77" s="54">
        <f>IF('Fixed data'!$G$19=FALSE,Q64+Q76,Q64)</f>
        <v>-0.15994165666466398</v>
      </c>
      <c r="R77" s="54">
        <f>IF('Fixed data'!$G$19=FALSE,R64+R76,R64)</f>
        <v>-0.11212906675868839</v>
      </c>
      <c r="S77" s="54">
        <f>IF('Fixed data'!$G$19=FALSE,S64+S76,S64)</f>
        <v>-6.9913593157749365E-2</v>
      </c>
      <c r="T77" s="54">
        <f>IF('Fixed data'!$G$19=FALSE,T64+T76,T64)</f>
        <v>-4.446370263785826E-2</v>
      </c>
      <c r="U77" s="54">
        <f>IF('Fixed data'!$G$19=FALSE,U64+U76,U64)</f>
        <v>-0.6965777777777773</v>
      </c>
      <c r="V77" s="54">
        <f>IF('Fixed data'!$G$19=FALSE,V64+V76,V64)</f>
        <v>-0.68351111111111074</v>
      </c>
      <c r="W77" s="54">
        <f>IF('Fixed data'!$G$19=FALSE,W64+W76,W64)</f>
        <v>-0.67044444444444395</v>
      </c>
      <c r="X77" s="54">
        <f>IF('Fixed data'!$G$19=FALSE,X64+X76,X64)</f>
        <v>-0.65737777777777739</v>
      </c>
      <c r="Y77" s="54">
        <f>IF('Fixed data'!$G$19=FALSE,Y64+Y76,Y64)</f>
        <v>-0.64431111111111061</v>
      </c>
      <c r="Z77" s="54">
        <f>IF('Fixed data'!$G$19=FALSE,Z64+Z76,Z64)</f>
        <v>-0.63124444444444394</v>
      </c>
      <c r="AA77" s="54">
        <f>IF('Fixed data'!$G$19=FALSE,AA64+AA76,AA64)</f>
        <v>-0.61817777777777727</v>
      </c>
      <c r="AB77" s="54">
        <f>IF('Fixed data'!$G$19=FALSE,AB64+AB76,AB64)</f>
        <v>-0.6051111111111106</v>
      </c>
      <c r="AC77" s="54">
        <f>IF('Fixed data'!$G$19=FALSE,AC64+AC76,AC64)</f>
        <v>-0.59204444444444393</v>
      </c>
      <c r="AD77" s="54">
        <f>IF('Fixed data'!$G$19=FALSE,AD64+AD76,AD64)</f>
        <v>-0.57897777777777737</v>
      </c>
      <c r="AE77" s="54">
        <f>IF('Fixed data'!$G$19=FALSE,AE64+AE76,AE64)</f>
        <v>-0.5659111111111107</v>
      </c>
      <c r="AF77" s="54">
        <f>IF('Fixed data'!$G$19=FALSE,AF64+AF76,AF64)</f>
        <v>-0.55284444444444403</v>
      </c>
      <c r="AG77" s="54">
        <f>IF('Fixed data'!$G$19=FALSE,AG64+AG76,AG64)</f>
        <v>-0.53977777777777736</v>
      </c>
      <c r="AH77" s="54">
        <f>IF('Fixed data'!$G$19=FALSE,AH64+AH76,AH64)</f>
        <v>-0.52671111111111069</v>
      </c>
      <c r="AI77" s="54">
        <f>IF('Fixed data'!$G$19=FALSE,AI64+AI76,AI64)</f>
        <v>-0.51364444444444401</v>
      </c>
      <c r="AJ77" s="54">
        <f>IF('Fixed data'!$G$19=FALSE,AJ64+AJ76,AJ64)</f>
        <v>-0.50057777777777734</v>
      </c>
      <c r="AK77" s="54">
        <f>IF('Fixed data'!$G$19=FALSE,AK64+AK76,AK64)</f>
        <v>-0.48751111111111073</v>
      </c>
      <c r="AL77" s="54">
        <f>IF('Fixed data'!$G$19=FALSE,AL64+AL76,AL64)</f>
        <v>-0.47444444444444406</v>
      </c>
      <c r="AM77" s="54">
        <f>IF('Fixed data'!$G$19=FALSE,AM64+AM76,AM64)</f>
        <v>-0.46137777777777739</v>
      </c>
      <c r="AN77" s="54">
        <f>IF('Fixed data'!$G$19=FALSE,AN64+AN76,AN64)</f>
        <v>-0.44831111111111077</v>
      </c>
      <c r="AO77" s="54">
        <f>IF('Fixed data'!$G$19=FALSE,AO64+AO76,AO64)</f>
        <v>-0.4352444444444441</v>
      </c>
      <c r="AP77" s="54">
        <f>IF('Fixed data'!$G$19=FALSE,AP64+AP76,AP64)</f>
        <v>-0.42217777777777743</v>
      </c>
      <c r="AQ77" s="54">
        <f>IF('Fixed data'!$G$19=FALSE,AQ64+AQ76,AQ64)</f>
        <v>-0.40911111111111076</v>
      </c>
      <c r="AR77" s="54">
        <f>IF('Fixed data'!$G$19=FALSE,AR64+AR76,AR64)</f>
        <v>-0.39604444444444409</v>
      </c>
      <c r="AS77" s="54">
        <f>IF('Fixed data'!$G$19=FALSE,AS64+AS76,AS64)</f>
        <v>-0.38297777777777742</v>
      </c>
      <c r="AT77" s="54">
        <f>IF('Fixed data'!$G$19=FALSE,AT64+AT76,AT64)</f>
        <v>-0.36991111111111075</v>
      </c>
      <c r="AU77" s="54">
        <f>IF('Fixed data'!$G$19=FALSE,AU64+AU76,AU64)</f>
        <v>-0.35684444444444408</v>
      </c>
      <c r="AV77" s="54">
        <f>IF('Fixed data'!$G$19=FALSE,AV64+AV76,AV64)</f>
        <v>-0.3437777777777774</v>
      </c>
      <c r="AW77" s="54">
        <f>IF('Fixed data'!$G$19=FALSE,AW64+AW76,AW64)</f>
        <v>-0.33071111111111073</v>
      </c>
      <c r="AX77" s="54">
        <f>IF('Fixed data'!$G$19=FALSE,AX64+AX76,AX64)</f>
        <v>-0.31764444444444406</v>
      </c>
      <c r="AY77" s="54">
        <f>IF('Fixed data'!$G$19=FALSE,AY64+AY76,AY64)</f>
        <v>3.6370906286720131E-16</v>
      </c>
      <c r="AZ77" s="54">
        <f>IF('Fixed data'!$G$19=FALSE,AZ64+AZ76,AZ64)</f>
        <v>3.6370906286720131E-16</v>
      </c>
      <c r="BA77" s="54">
        <f>IF('Fixed data'!$G$19=FALSE,BA64+BA76,BA64)</f>
        <v>3.6370906286720131E-16</v>
      </c>
      <c r="BB77" s="54">
        <f>IF('Fixed data'!$G$19=FALSE,BB64+BB76,BB64)</f>
        <v>3.6370906286720131E-16</v>
      </c>
      <c r="BC77" s="54">
        <f>IF('Fixed data'!$G$19=FALSE,BC64+BC76,BC64)</f>
        <v>3.6370906286720131E-16</v>
      </c>
      <c r="BD77" s="54">
        <f>IF('Fixed data'!$G$19=FALSE,BD64+BD76,BD64)</f>
        <v>3.6370906286720131E-16</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-6.0811594202898558</v>
      </c>
      <c r="F80" s="55">
        <f t="shared" ref="F80:BD80" si="10">F77*F78</f>
        <v>-0.83323090646482101</v>
      </c>
      <c r="G80" s="55">
        <f t="shared" si="10"/>
        <v>-0.79326863122064417</v>
      </c>
      <c r="H80" s="55">
        <f t="shared" si="10"/>
        <v>-0.75505627684371857</v>
      </c>
      <c r="I80" s="55">
        <f t="shared" si="10"/>
        <v>-0.62637630774784925</v>
      </c>
      <c r="J80" s="55">
        <f t="shared" si="10"/>
        <v>-0.52987286578163506</v>
      </c>
      <c r="K80" s="55">
        <f t="shared" si="10"/>
        <v>-0.44357921646784021</v>
      </c>
      <c r="L80" s="55">
        <f t="shared" si="10"/>
        <v>-0.36676643098061273</v>
      </c>
      <c r="M80" s="55">
        <f t="shared" si="10"/>
        <v>-0.29874823541616602</v>
      </c>
      <c r="N80" s="55">
        <f t="shared" si="10"/>
        <v>-0.23887878936206855</v>
      </c>
      <c r="O80" s="55">
        <f t="shared" si="10"/>
        <v>-0.18655057168313705</v>
      </c>
      <c r="P80" s="55">
        <f t="shared" si="10"/>
        <v>-0.14119236861834547</v>
      </c>
      <c r="Q80" s="55">
        <f t="shared" si="10"/>
        <v>-0.10226735949890706</v>
      </c>
      <c r="R80" s="55">
        <f t="shared" si="10"/>
        <v>-6.9271295604235103E-2</v>
      </c>
      <c r="S80" s="55">
        <f t="shared" si="10"/>
        <v>-4.1730767870211953E-2</v>
      </c>
      <c r="T80" s="55">
        <f t="shared" si="10"/>
        <v>-2.5642480167981249E-2</v>
      </c>
      <c r="U80" s="55">
        <f t="shared" si="10"/>
        <v>-0.38813577044791664</v>
      </c>
      <c r="V80" s="55">
        <f t="shared" si="10"/>
        <v>-0.36797582067308043</v>
      </c>
      <c r="W80" s="55">
        <f t="shared" si="10"/>
        <v>-0.34873549286598032</v>
      </c>
      <c r="X80" s="55">
        <f t="shared" si="10"/>
        <v>-0.33037564429461491</v>
      </c>
      <c r="Y80" s="55">
        <f t="shared" si="10"/>
        <v>-0.31285872792725389</v>
      </c>
      <c r="Z80" s="55">
        <f t="shared" si="10"/>
        <v>-0.29614872927237568</v>
      </c>
      <c r="AA80" s="55">
        <f t="shared" si="10"/>
        <v>-0.28021110566553592</v>
      </c>
      <c r="AB80" s="55">
        <f t="shared" si="10"/>
        <v>-0.26501272790990105</v>
      </c>
      <c r="AC80" s="55">
        <f t="shared" si="10"/>
        <v>-0.25052182418068963</v>
      </c>
      <c r="AD80" s="55">
        <f t="shared" si="10"/>
        <v>-0.23670792610714506</v>
      </c>
      <c r="AE80" s="55">
        <f t="shared" si="10"/>
        <v>-0.2235418169489142</v>
      </c>
      <c r="AF80" s="55">
        <f t="shared" si="10"/>
        <v>-0.21099548178683969</v>
      </c>
      <c r="AG80" s="55">
        <f t="shared" si="10"/>
        <v>-0.19904205965118812</v>
      </c>
      <c r="AH80" s="55">
        <f t="shared" si="10"/>
        <v>-0.18765579751323919</v>
      </c>
      <c r="AI80" s="55">
        <f t="shared" si="10"/>
        <v>-0.20545117496117934</v>
      </c>
      <c r="AJ80" s="55">
        <f t="shared" si="10"/>
        <v>-0.19439288957709513</v>
      </c>
      <c r="AK80" s="55">
        <f t="shared" si="10"/>
        <v>-0.18380448446379172</v>
      </c>
      <c r="AL80" s="55">
        <f t="shared" si="10"/>
        <v>-0.17366796910011861</v>
      </c>
      <c r="AM80" s="55">
        <f t="shared" si="10"/>
        <v>-0.1639660023399496</v>
      </c>
      <c r="AN80" s="55">
        <f t="shared" si="10"/>
        <v>-0.15468186984652429</v>
      </c>
      <c r="AO80" s="55">
        <f t="shared" si="10"/>
        <v>-0.1457994622904048</v>
      </c>
      <c r="AP80" s="55">
        <f t="shared" si="10"/>
        <v>-0.13730325428570986</v>
      </c>
      <c r="AQ80" s="55">
        <f t="shared" si="10"/>
        <v>-0.12917828404011447</v>
      </c>
      <c r="AR80" s="55">
        <f t="shared" si="10"/>
        <v>-0.12141013369490623</v>
      </c>
      <c r="AS80" s="55">
        <f t="shared" si="10"/>
        <v>-0.11398491033216358</v>
      </c>
      <c r="AT80" s="55">
        <f t="shared" si="10"/>
        <v>-0.1068892276268741</v>
      </c>
      <c r="AU80" s="55">
        <f t="shared" si="10"/>
        <v>-0.10011018812253472</v>
      </c>
      <c r="AV80" s="55">
        <f t="shared" si="10"/>
        <v>-9.3635366109480089E-2</v>
      </c>
      <c r="AW80" s="55">
        <f t="shared" si="10"/>
        <v>-8.7452791085865067E-2</v>
      </c>
      <c r="AX80" s="55">
        <f t="shared" si="10"/>
        <v>-8.1550931781885147E-2</v>
      </c>
      <c r="AY80" s="55">
        <f t="shared" si="10"/>
        <v>9.0657671821372844E-17</v>
      </c>
      <c r="AZ80" s="55">
        <f t="shared" si="10"/>
        <v>8.8017157108128975E-17</v>
      </c>
      <c r="BA80" s="55">
        <f t="shared" si="10"/>
        <v>8.54535505904165E-17</v>
      </c>
      <c r="BB80" s="55">
        <f t="shared" si="10"/>
        <v>8.296461222370533E-17</v>
      </c>
      <c r="BC80" s="55">
        <f t="shared" si="10"/>
        <v>8.0548167207480905E-17</v>
      </c>
      <c r="BD80" s="55">
        <f t="shared" si="10"/>
        <v>7.8202104084932921E-17</v>
      </c>
    </row>
    <row r="81" spans="1:56" x14ac:dyDescent="0.3">
      <c r="A81" s="75"/>
      <c r="B81" s="15" t="s">
        <v>18</v>
      </c>
      <c r="C81" s="15"/>
      <c r="D81" s="14" t="s">
        <v>38</v>
      </c>
      <c r="E81" s="56">
        <f>+E80</f>
        <v>-6.0811594202898558</v>
      </c>
      <c r="F81" s="56">
        <f t="shared" ref="F81:BD81" si="11">+E81+F80</f>
        <v>-6.9143903267546767</v>
      </c>
      <c r="G81" s="56">
        <f t="shared" si="11"/>
        <v>-7.7076589579753207</v>
      </c>
      <c r="H81" s="56">
        <f t="shared" si="11"/>
        <v>-8.46271523481904</v>
      </c>
      <c r="I81" s="56">
        <f t="shared" si="11"/>
        <v>-9.089091542566889</v>
      </c>
      <c r="J81" s="56">
        <f t="shared" si="11"/>
        <v>-9.6189644083485248</v>
      </c>
      <c r="K81" s="56">
        <f t="shared" si="11"/>
        <v>-10.062543624816366</v>
      </c>
      <c r="L81" s="56">
        <f t="shared" si="11"/>
        <v>-10.429310055796979</v>
      </c>
      <c r="M81" s="56">
        <f t="shared" si="11"/>
        <v>-10.728058291213145</v>
      </c>
      <c r="N81" s="56">
        <f t="shared" si="11"/>
        <v>-10.966937080575214</v>
      </c>
      <c r="O81" s="56">
        <f t="shared" si="11"/>
        <v>-11.153487652258351</v>
      </c>
      <c r="P81" s="56">
        <f t="shared" si="11"/>
        <v>-11.294680020876696</v>
      </c>
      <c r="Q81" s="56">
        <f t="shared" si="11"/>
        <v>-11.396947380375602</v>
      </c>
      <c r="R81" s="56">
        <f t="shared" si="11"/>
        <v>-11.466218675979837</v>
      </c>
      <c r="S81" s="56">
        <f t="shared" si="11"/>
        <v>-11.507949443850048</v>
      </c>
      <c r="T81" s="56">
        <f t="shared" si="11"/>
        <v>-11.53359192401803</v>
      </c>
      <c r="U81" s="56">
        <f t="shared" si="11"/>
        <v>-11.921727694465947</v>
      </c>
      <c r="V81" s="56">
        <f t="shared" si="11"/>
        <v>-12.289703515139028</v>
      </c>
      <c r="W81" s="56">
        <f t="shared" si="11"/>
        <v>-12.638439008005008</v>
      </c>
      <c r="X81" s="56">
        <f t="shared" si="11"/>
        <v>-12.968814652299622</v>
      </c>
      <c r="Y81" s="56">
        <f t="shared" si="11"/>
        <v>-13.281673380226877</v>
      </c>
      <c r="Z81" s="56">
        <f t="shared" si="11"/>
        <v>-13.577822109499254</v>
      </c>
      <c r="AA81" s="56">
        <f t="shared" si="11"/>
        <v>-13.85803321516479</v>
      </c>
      <c r="AB81" s="56">
        <f t="shared" si="11"/>
        <v>-14.123045943074692</v>
      </c>
      <c r="AC81" s="56">
        <f t="shared" si="11"/>
        <v>-14.373567767255381</v>
      </c>
      <c r="AD81" s="56">
        <f t="shared" si="11"/>
        <v>-14.610275693362526</v>
      </c>
      <c r="AE81" s="56">
        <f t="shared" si="11"/>
        <v>-14.833817510311441</v>
      </c>
      <c r="AF81" s="56">
        <f t="shared" si="11"/>
        <v>-15.044812992098281</v>
      </c>
      <c r="AG81" s="56">
        <f t="shared" si="11"/>
        <v>-15.243855051749469</v>
      </c>
      <c r="AH81" s="56">
        <f t="shared" si="11"/>
        <v>-15.431510849262708</v>
      </c>
      <c r="AI81" s="56">
        <f t="shared" si="11"/>
        <v>-15.636962024223887</v>
      </c>
      <c r="AJ81" s="56">
        <f t="shared" si="11"/>
        <v>-15.831354913800983</v>
      </c>
      <c r="AK81" s="56">
        <f t="shared" si="11"/>
        <v>-16.015159398264775</v>
      </c>
      <c r="AL81" s="56">
        <f t="shared" si="11"/>
        <v>-16.188827367364894</v>
      </c>
      <c r="AM81" s="56">
        <f t="shared" si="11"/>
        <v>-16.352793369704845</v>
      </c>
      <c r="AN81" s="56">
        <f t="shared" si="11"/>
        <v>-16.507475239551368</v>
      </c>
      <c r="AO81" s="56">
        <f t="shared" si="11"/>
        <v>-16.653274701841774</v>
      </c>
      <c r="AP81" s="56">
        <f t="shared" si="11"/>
        <v>-16.790577956127482</v>
      </c>
      <c r="AQ81" s="56">
        <f t="shared" si="11"/>
        <v>-16.919756240167597</v>
      </c>
      <c r="AR81" s="56">
        <f t="shared" si="11"/>
        <v>-17.041166373862502</v>
      </c>
      <c r="AS81" s="56">
        <f t="shared" si="11"/>
        <v>-17.155151284194666</v>
      </c>
      <c r="AT81" s="56">
        <f t="shared" si="11"/>
        <v>-17.262040511821539</v>
      </c>
      <c r="AU81" s="56">
        <f t="shared" si="11"/>
        <v>-17.362150699944074</v>
      </c>
      <c r="AV81" s="56">
        <f t="shared" si="11"/>
        <v>-17.455786066053555</v>
      </c>
      <c r="AW81" s="56">
        <f t="shared" si="11"/>
        <v>-17.543238857139421</v>
      </c>
      <c r="AX81" s="56">
        <f t="shared" si="11"/>
        <v>-17.624789788921305</v>
      </c>
      <c r="AY81" s="56">
        <f t="shared" si="11"/>
        <v>-17.624789788921305</v>
      </c>
      <c r="AZ81" s="56">
        <f t="shared" si="11"/>
        <v>-17.624789788921305</v>
      </c>
      <c r="BA81" s="56">
        <f t="shared" si="11"/>
        <v>-17.624789788921305</v>
      </c>
      <c r="BB81" s="56">
        <f t="shared" si="11"/>
        <v>-17.624789788921305</v>
      </c>
      <c r="BC81" s="56">
        <f t="shared" si="11"/>
        <v>-17.624789788921305</v>
      </c>
      <c r="BD81" s="56">
        <f t="shared" si="11"/>
        <v>-17.624789788921305</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5"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5"/>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5"/>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5"/>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5"/>
      <c r="B90" s="4" t="s">
        <v>326</v>
      </c>
      <c r="D90" s="4" t="s">
        <v>86</v>
      </c>
      <c r="E90" s="38">
        <f>'Workings template'!C15</f>
        <v>0</v>
      </c>
      <c r="F90" s="38">
        <f>'Workings template'!D15</f>
        <v>0</v>
      </c>
      <c r="G90" s="38">
        <f>'Workings template'!E15</f>
        <v>0</v>
      </c>
      <c r="H90" s="38">
        <f>'Workings template'!F15</f>
        <v>0</v>
      </c>
      <c r="I90" s="38">
        <f>'Workings template'!G15</f>
        <v>11847.794844625616</v>
      </c>
      <c r="J90" s="38">
        <f>'Workings template'!H15</f>
        <v>11461.745795655097</v>
      </c>
      <c r="K90" s="38">
        <f>'Workings template'!I15</f>
        <v>11075.696746684576</v>
      </c>
      <c r="L90" s="38">
        <f>'Workings template'!J15</f>
        <v>10689.647697714056</v>
      </c>
      <c r="M90" s="38">
        <f>'Workings template'!K15</f>
        <v>10303.598648743535</v>
      </c>
      <c r="N90" s="38">
        <f>'Workings template'!L15</f>
        <v>9917.5495997730159</v>
      </c>
      <c r="O90" s="38">
        <f>'Workings template'!M15</f>
        <v>9531.5005508024951</v>
      </c>
      <c r="P90" s="38">
        <f>'Workings template'!N15</f>
        <v>9145.4515018319744</v>
      </c>
      <c r="Q90" s="38">
        <f>'Workings template'!O15</f>
        <v>8759.4024528614536</v>
      </c>
      <c r="R90" s="38">
        <f>'Workings template'!P15</f>
        <v>8373.3534038909347</v>
      </c>
      <c r="S90" s="38">
        <f>'Workings template'!Q15</f>
        <v>7987.304354920414</v>
      </c>
      <c r="T90" s="38">
        <f>'Workings template'!R15</f>
        <v>7601.2553059498932</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5"/>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5"/>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5"/>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xr:uid="{00000000-0002-0000-0500-000000000000}">
      <formula1>$B$170:$B$214</formula1>
    </dataValidation>
    <dataValidation type="list" allowBlank="1" showInputMessage="1" showErrorMessage="1" sqref="B14:B24" xr:uid="{00000000-0002-0000-0500-000001000000}">
      <formula1>$B$170:$B$216</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tabSelected="1"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M17" sqref="M17"/>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-0.46080513440607929</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-3.3915839859347887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-5.365238067882153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-7.4224037771298637</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7" t="s">
        <v>11</v>
      </c>
      <c r="B13" s="61" t="s">
        <v>193</v>
      </c>
      <c r="C13" s="60"/>
      <c r="D13" s="61" t="s">
        <v>38</v>
      </c>
      <c r="E13" s="62">
        <f>-'Workings template'!C22</f>
        <v>0</v>
      </c>
      <c r="F13" s="62">
        <f>-'Workings template'!D22</f>
        <v>0</v>
      </c>
      <c r="G13" s="62">
        <f>-'Workings template'!E22</f>
        <v>0</v>
      </c>
      <c r="H13" s="62">
        <f>-'Workings template'!F22</f>
        <v>0</v>
      </c>
      <c r="I13" s="62">
        <f>-'Workings template'!G22</f>
        <v>0</v>
      </c>
      <c r="J13" s="62">
        <f>-'Workings template'!H22</f>
        <v>0</v>
      </c>
      <c r="K13" s="62">
        <f>-'Workings template'!I22</f>
        <v>-20</v>
      </c>
      <c r="L13" s="62">
        <f>-'Workings template'!J22</f>
        <v>0</v>
      </c>
      <c r="M13" s="62">
        <f>-'Workings template'!K22</f>
        <v>0</v>
      </c>
      <c r="N13" s="62">
        <f>-'Workings template'!L22</f>
        <v>0</v>
      </c>
      <c r="O13" s="62">
        <f>-'Workings template'!M22</f>
        <v>0</v>
      </c>
      <c r="P13" s="62">
        <f>-'Workings template'!N22</f>
        <v>0</v>
      </c>
      <c r="Q13" s="62">
        <f>-'Workings template'!O22</f>
        <v>0</v>
      </c>
      <c r="R13" s="62">
        <f>-'Workings template'!P22</f>
        <v>0</v>
      </c>
      <c r="S13" s="62">
        <f>-'Workings template'!Q22</f>
        <v>0</v>
      </c>
      <c r="T13" s="62">
        <f>-'Workings template'!R22</f>
        <v>0</v>
      </c>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8"/>
      <c r="B14" s="61" t="s">
        <v>194</v>
      </c>
      <c r="C14" s="60"/>
      <c r="D14" s="61" t="s">
        <v>38</v>
      </c>
      <c r="E14" s="62">
        <f>-'Workings template'!C23</f>
        <v>-6.3156260000000006E-2</v>
      </c>
      <c r="F14" s="62">
        <f>-'Workings template'!D23</f>
        <v>-6.6158299999999996E-3</v>
      </c>
      <c r="G14" s="62">
        <f>-'Workings template'!E23</f>
        <v>0</v>
      </c>
      <c r="H14" s="62">
        <f>-'Workings template'!F23</f>
        <v>0</v>
      </c>
      <c r="I14" s="62">
        <f>-'Workings template'!G23</f>
        <v>-1.1615830000000001E-2</v>
      </c>
      <c r="J14" s="62">
        <f>-'Workings template'!H23</f>
        <v>-1.1615830000000001E-2</v>
      </c>
      <c r="K14" s="62">
        <f>-'Workings template'!I23</f>
        <v>-1.1615830000000001E-2</v>
      </c>
      <c r="L14" s="62">
        <f>-'Workings template'!J23</f>
        <v>-1.1615830000000001E-2</v>
      </c>
      <c r="M14" s="62">
        <f>-'Workings template'!K23</f>
        <v>-1.1615830000000001E-2</v>
      </c>
      <c r="N14" s="62">
        <f>-'Workings template'!L23</f>
        <v>-1.1615830000000001E-2</v>
      </c>
      <c r="O14" s="62">
        <f>-'Workings template'!M23</f>
        <v>-1.1615830000000001E-2</v>
      </c>
      <c r="P14" s="62">
        <f>-'Workings template'!N23</f>
        <v>-1.1615830000000001E-2</v>
      </c>
      <c r="Q14" s="62">
        <f>-'Workings template'!O23</f>
        <v>-1.1615830000000001E-2</v>
      </c>
      <c r="R14" s="62">
        <f>-'Workings template'!P23</f>
        <v>-1.1615830000000001E-2</v>
      </c>
      <c r="S14" s="62">
        <f>-'Workings template'!Q23</f>
        <v>-1.1615830000000001E-2</v>
      </c>
      <c r="T14" s="62">
        <f>-'Workings template'!R23</f>
        <v>-1.1615830000000001E-2</v>
      </c>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8"/>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8"/>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8"/>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9"/>
      <c r="B18" s="123" t="s">
        <v>193</v>
      </c>
      <c r="C18" s="128"/>
      <c r="D18" s="124" t="s">
        <v>38</v>
      </c>
      <c r="E18" s="59">
        <f>SUM(E13:E17)</f>
        <v>-6.3156260000000006E-2</v>
      </c>
      <c r="F18" s="59">
        <f t="shared" ref="F18:AW18" si="0">SUM(F13:F17)</f>
        <v>-6.6158299999999996E-3</v>
      </c>
      <c r="G18" s="59">
        <f t="shared" si="0"/>
        <v>0</v>
      </c>
      <c r="H18" s="59">
        <f t="shared" si="0"/>
        <v>0</v>
      </c>
      <c r="I18" s="59">
        <f t="shared" si="0"/>
        <v>-1.1615830000000001E-2</v>
      </c>
      <c r="J18" s="59">
        <f t="shared" si="0"/>
        <v>-1.1615830000000001E-2</v>
      </c>
      <c r="K18" s="59">
        <f t="shared" si="0"/>
        <v>-20.01161583</v>
      </c>
      <c r="L18" s="59">
        <f t="shared" si="0"/>
        <v>-1.1615830000000001E-2</v>
      </c>
      <c r="M18" s="59">
        <f t="shared" si="0"/>
        <v>-1.1615830000000001E-2</v>
      </c>
      <c r="N18" s="59">
        <f t="shared" si="0"/>
        <v>-1.1615830000000001E-2</v>
      </c>
      <c r="O18" s="59">
        <f t="shared" si="0"/>
        <v>-1.1615830000000001E-2</v>
      </c>
      <c r="P18" s="59">
        <f t="shared" si="0"/>
        <v>-1.1615830000000001E-2</v>
      </c>
      <c r="Q18" s="59">
        <f t="shared" si="0"/>
        <v>-1.1615830000000001E-2</v>
      </c>
      <c r="R18" s="59">
        <f t="shared" si="0"/>
        <v>-1.1615830000000001E-2</v>
      </c>
      <c r="S18" s="59">
        <f t="shared" si="0"/>
        <v>-1.1615830000000001E-2</v>
      </c>
      <c r="T18" s="59">
        <f t="shared" si="0"/>
        <v>-1.1615830000000001E-2</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0"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0"/>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0"/>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0"/>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0"/>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0"/>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1"/>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-6.3156260000000006E-2</v>
      </c>
      <c r="F26" s="59">
        <f t="shared" ref="F26:BD26" si="2">F18+F25</f>
        <v>-6.6158299999999996E-3</v>
      </c>
      <c r="G26" s="59">
        <f t="shared" si="2"/>
        <v>0</v>
      </c>
      <c r="H26" s="59">
        <f t="shared" si="2"/>
        <v>0</v>
      </c>
      <c r="I26" s="59">
        <f t="shared" si="2"/>
        <v>-1.1615830000000001E-2</v>
      </c>
      <c r="J26" s="59">
        <f t="shared" si="2"/>
        <v>-1.1615830000000001E-2</v>
      </c>
      <c r="K26" s="59">
        <f t="shared" si="2"/>
        <v>-20.01161583</v>
      </c>
      <c r="L26" s="59">
        <f t="shared" si="2"/>
        <v>-1.1615830000000001E-2</v>
      </c>
      <c r="M26" s="59">
        <f t="shared" si="2"/>
        <v>-1.1615830000000001E-2</v>
      </c>
      <c r="N26" s="59">
        <f t="shared" si="2"/>
        <v>-1.1615830000000001E-2</v>
      </c>
      <c r="O26" s="59">
        <f t="shared" si="2"/>
        <v>-1.1615830000000001E-2</v>
      </c>
      <c r="P26" s="59">
        <f t="shared" si="2"/>
        <v>-1.1615830000000001E-2</v>
      </c>
      <c r="Q26" s="59">
        <f t="shared" si="2"/>
        <v>-1.1615830000000001E-2</v>
      </c>
      <c r="R26" s="59">
        <f t="shared" si="2"/>
        <v>-1.1615830000000001E-2</v>
      </c>
      <c r="S26" s="59">
        <f t="shared" si="2"/>
        <v>-1.1615830000000001E-2</v>
      </c>
      <c r="T26" s="59">
        <f t="shared" si="2"/>
        <v>-1.1615830000000001E-2</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-4.4209381999999998E-2</v>
      </c>
      <c r="F28" s="35">
        <f t="shared" ref="F28:AW28" si="3">F26*F27</f>
        <v>-4.6310809999999996E-3</v>
      </c>
      <c r="G28" s="35">
        <f t="shared" si="3"/>
        <v>0</v>
      </c>
      <c r="H28" s="35">
        <f t="shared" si="3"/>
        <v>0</v>
      </c>
      <c r="I28" s="35">
        <f t="shared" si="3"/>
        <v>-8.1310810000000001E-3</v>
      </c>
      <c r="J28" s="35">
        <f t="shared" si="3"/>
        <v>-8.1310810000000001E-3</v>
      </c>
      <c r="K28" s="35">
        <f t="shared" si="3"/>
        <v>-14.008131080999998</v>
      </c>
      <c r="L28" s="35">
        <f t="shared" si="3"/>
        <v>-8.1310810000000001E-3</v>
      </c>
      <c r="M28" s="35">
        <f t="shared" si="3"/>
        <v>-8.1310810000000001E-3</v>
      </c>
      <c r="N28" s="35">
        <f t="shared" si="3"/>
        <v>-8.1310810000000001E-3</v>
      </c>
      <c r="O28" s="35">
        <f t="shared" si="3"/>
        <v>-8.1310810000000001E-3</v>
      </c>
      <c r="P28" s="35">
        <f t="shared" si="3"/>
        <v>-8.1310810000000001E-3</v>
      </c>
      <c r="Q28" s="35">
        <f t="shared" si="3"/>
        <v>-8.1310810000000001E-3</v>
      </c>
      <c r="R28" s="35">
        <f t="shared" si="3"/>
        <v>-8.1310810000000001E-3</v>
      </c>
      <c r="S28" s="35">
        <f t="shared" si="3"/>
        <v>-8.1310810000000001E-3</v>
      </c>
      <c r="T28" s="35">
        <f t="shared" si="3"/>
        <v>-8.1310810000000001E-3</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-1.8946878000000007E-2</v>
      </c>
      <c r="F29" s="35">
        <f t="shared" ref="F29:AW29" si="4">F26-F28</f>
        <v>-1.9847490000000001E-3</v>
      </c>
      <c r="G29" s="35">
        <f t="shared" si="4"/>
        <v>0</v>
      </c>
      <c r="H29" s="35">
        <f t="shared" si="4"/>
        <v>0</v>
      </c>
      <c r="I29" s="35">
        <f t="shared" si="4"/>
        <v>-3.4847490000000005E-3</v>
      </c>
      <c r="J29" s="35">
        <f t="shared" si="4"/>
        <v>-3.4847490000000005E-3</v>
      </c>
      <c r="K29" s="35">
        <f t="shared" si="4"/>
        <v>-6.0034847490000018</v>
      </c>
      <c r="L29" s="35">
        <f t="shared" si="4"/>
        <v>-3.4847490000000005E-3</v>
      </c>
      <c r="M29" s="35">
        <f t="shared" si="4"/>
        <v>-3.4847490000000005E-3</v>
      </c>
      <c r="N29" s="35">
        <f t="shared" si="4"/>
        <v>-3.4847490000000005E-3</v>
      </c>
      <c r="O29" s="35">
        <f t="shared" si="4"/>
        <v>-3.4847490000000005E-3</v>
      </c>
      <c r="P29" s="35">
        <f t="shared" si="4"/>
        <v>-3.4847490000000005E-3</v>
      </c>
      <c r="Q29" s="35">
        <f t="shared" si="4"/>
        <v>-3.4847490000000005E-3</v>
      </c>
      <c r="R29" s="35">
        <f t="shared" si="4"/>
        <v>-3.4847490000000005E-3</v>
      </c>
      <c r="S29" s="35">
        <f t="shared" si="4"/>
        <v>-3.4847490000000005E-3</v>
      </c>
      <c r="T29" s="35">
        <f t="shared" si="4"/>
        <v>-3.4847490000000005E-3</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-9.8243071111111103E-4</v>
      </c>
      <c r="G30" s="35">
        <f>$E$28/'Fixed data'!$C$7</f>
        <v>-9.8243071111111103E-4</v>
      </c>
      <c r="H30" s="35">
        <f>$E$28/'Fixed data'!$C$7</f>
        <v>-9.8243071111111103E-4</v>
      </c>
      <c r="I30" s="35">
        <f>$E$28/'Fixed data'!$C$7</f>
        <v>-9.8243071111111103E-4</v>
      </c>
      <c r="J30" s="35">
        <f>$E$28/'Fixed data'!$C$7</f>
        <v>-9.8243071111111103E-4</v>
      </c>
      <c r="K30" s="35">
        <f>$E$28/'Fixed data'!$C$7</f>
        <v>-9.8243071111111103E-4</v>
      </c>
      <c r="L30" s="35">
        <f>$E$28/'Fixed data'!$C$7</f>
        <v>-9.8243071111111103E-4</v>
      </c>
      <c r="M30" s="35">
        <f>$E$28/'Fixed data'!$C$7</f>
        <v>-9.8243071111111103E-4</v>
      </c>
      <c r="N30" s="35">
        <f>$E$28/'Fixed data'!$C$7</f>
        <v>-9.8243071111111103E-4</v>
      </c>
      <c r="O30" s="35">
        <f>$E$28/'Fixed data'!$C$7</f>
        <v>-9.8243071111111103E-4</v>
      </c>
      <c r="P30" s="35">
        <f>$E$28/'Fixed data'!$C$7</f>
        <v>-9.8243071111111103E-4</v>
      </c>
      <c r="Q30" s="35">
        <f>$E$28/'Fixed data'!$C$7</f>
        <v>-9.8243071111111103E-4</v>
      </c>
      <c r="R30" s="35">
        <f>$E$28/'Fixed data'!$C$7</f>
        <v>-9.8243071111111103E-4</v>
      </c>
      <c r="S30" s="35">
        <f>$E$28/'Fixed data'!$C$7</f>
        <v>-9.8243071111111103E-4</v>
      </c>
      <c r="T30" s="35">
        <f>$E$28/'Fixed data'!$C$7</f>
        <v>-9.8243071111111103E-4</v>
      </c>
      <c r="U30" s="35">
        <f>$E$28/'Fixed data'!$C$7</f>
        <v>-9.8243071111111103E-4</v>
      </c>
      <c r="V30" s="35">
        <f>$E$28/'Fixed data'!$C$7</f>
        <v>-9.8243071111111103E-4</v>
      </c>
      <c r="W30" s="35">
        <f>$E$28/'Fixed data'!$C$7</f>
        <v>-9.8243071111111103E-4</v>
      </c>
      <c r="X30" s="35">
        <f>$E$28/'Fixed data'!$C$7</f>
        <v>-9.8243071111111103E-4</v>
      </c>
      <c r="Y30" s="35">
        <f>$E$28/'Fixed data'!$C$7</f>
        <v>-9.8243071111111103E-4</v>
      </c>
      <c r="Z30" s="35">
        <f>$E$28/'Fixed data'!$C$7</f>
        <v>-9.8243071111111103E-4</v>
      </c>
      <c r="AA30" s="35">
        <f>$E$28/'Fixed data'!$C$7</f>
        <v>-9.8243071111111103E-4</v>
      </c>
      <c r="AB30" s="35">
        <f>$E$28/'Fixed data'!$C$7</f>
        <v>-9.8243071111111103E-4</v>
      </c>
      <c r="AC30" s="35">
        <f>$E$28/'Fixed data'!$C$7</f>
        <v>-9.8243071111111103E-4</v>
      </c>
      <c r="AD30" s="35">
        <f>$E$28/'Fixed data'!$C$7</f>
        <v>-9.8243071111111103E-4</v>
      </c>
      <c r="AE30" s="35">
        <f>$E$28/'Fixed data'!$C$7</f>
        <v>-9.8243071111111103E-4</v>
      </c>
      <c r="AF30" s="35">
        <f>$E$28/'Fixed data'!$C$7</f>
        <v>-9.8243071111111103E-4</v>
      </c>
      <c r="AG30" s="35">
        <f>$E$28/'Fixed data'!$C$7</f>
        <v>-9.8243071111111103E-4</v>
      </c>
      <c r="AH30" s="35">
        <f>$E$28/'Fixed data'!$C$7</f>
        <v>-9.8243071111111103E-4</v>
      </c>
      <c r="AI30" s="35">
        <f>$E$28/'Fixed data'!$C$7</f>
        <v>-9.8243071111111103E-4</v>
      </c>
      <c r="AJ30" s="35">
        <f>$E$28/'Fixed data'!$C$7</f>
        <v>-9.8243071111111103E-4</v>
      </c>
      <c r="AK30" s="35">
        <f>$E$28/'Fixed data'!$C$7</f>
        <v>-9.8243071111111103E-4</v>
      </c>
      <c r="AL30" s="35">
        <f>$E$28/'Fixed data'!$C$7</f>
        <v>-9.8243071111111103E-4</v>
      </c>
      <c r="AM30" s="35">
        <f>$E$28/'Fixed data'!$C$7</f>
        <v>-9.8243071111111103E-4</v>
      </c>
      <c r="AN30" s="35">
        <f>$E$28/'Fixed data'!$C$7</f>
        <v>-9.8243071111111103E-4</v>
      </c>
      <c r="AO30" s="35">
        <f>$E$28/'Fixed data'!$C$7</f>
        <v>-9.8243071111111103E-4</v>
      </c>
      <c r="AP30" s="35">
        <f>$E$28/'Fixed data'!$C$7</f>
        <v>-9.8243071111111103E-4</v>
      </c>
      <c r="AQ30" s="35">
        <f>$E$28/'Fixed data'!$C$7</f>
        <v>-9.8243071111111103E-4</v>
      </c>
      <c r="AR30" s="35">
        <f>$E$28/'Fixed data'!$C$7</f>
        <v>-9.8243071111111103E-4</v>
      </c>
      <c r="AS30" s="35">
        <f>$E$28/'Fixed data'!$C$7</f>
        <v>-9.8243071111111103E-4</v>
      </c>
      <c r="AT30" s="35">
        <f>$E$28/'Fixed data'!$C$7</f>
        <v>-9.8243071111111103E-4</v>
      </c>
      <c r="AU30" s="35">
        <f>$E$28/'Fixed data'!$C$7</f>
        <v>-9.8243071111111103E-4</v>
      </c>
      <c r="AV30" s="35">
        <f>$E$28/'Fixed data'!$C$7</f>
        <v>-9.8243071111111103E-4</v>
      </c>
      <c r="AW30" s="35">
        <f>$E$28/'Fixed data'!$C$7</f>
        <v>-9.8243071111111103E-4</v>
      </c>
      <c r="AX30" s="35">
        <f>$E$28/'Fixed data'!$C$7</f>
        <v>-9.8243071111111103E-4</v>
      </c>
      <c r="AY30" s="35"/>
      <c r="AZ30" s="35"/>
      <c r="BA30" s="35"/>
      <c r="BB30" s="35"/>
      <c r="BC30" s="35"/>
      <c r="BD30" s="35"/>
    </row>
    <row r="31" spans="1:56" ht="16.5" hidden="1" customHeight="1" outlineLevel="1" x14ac:dyDescent="0.35">
      <c r="A31" s="114"/>
      <c r="B31" s="9" t="s">
        <v>2</v>
      </c>
      <c r="C31" s="11" t="s">
        <v>51</v>
      </c>
      <c r="D31" s="9" t="s">
        <v>38</v>
      </c>
      <c r="F31" s="35"/>
      <c r="G31" s="35">
        <f>$F$28/'Fixed data'!$C$7</f>
        <v>-1.029129111111111E-4</v>
      </c>
      <c r="H31" s="35">
        <f>$F$28/'Fixed data'!$C$7</f>
        <v>-1.029129111111111E-4</v>
      </c>
      <c r="I31" s="35">
        <f>$F$28/'Fixed data'!$C$7</f>
        <v>-1.029129111111111E-4</v>
      </c>
      <c r="J31" s="35">
        <f>$F$28/'Fixed data'!$C$7</f>
        <v>-1.029129111111111E-4</v>
      </c>
      <c r="K31" s="35">
        <f>$F$28/'Fixed data'!$C$7</f>
        <v>-1.029129111111111E-4</v>
      </c>
      <c r="L31" s="35">
        <f>$F$28/'Fixed data'!$C$7</f>
        <v>-1.029129111111111E-4</v>
      </c>
      <c r="M31" s="35">
        <f>$F$28/'Fixed data'!$C$7</f>
        <v>-1.029129111111111E-4</v>
      </c>
      <c r="N31" s="35">
        <f>$F$28/'Fixed data'!$C$7</f>
        <v>-1.029129111111111E-4</v>
      </c>
      <c r="O31" s="35">
        <f>$F$28/'Fixed data'!$C$7</f>
        <v>-1.029129111111111E-4</v>
      </c>
      <c r="P31" s="35">
        <f>$F$28/'Fixed data'!$C$7</f>
        <v>-1.029129111111111E-4</v>
      </c>
      <c r="Q31" s="35">
        <f>$F$28/'Fixed data'!$C$7</f>
        <v>-1.029129111111111E-4</v>
      </c>
      <c r="R31" s="35">
        <f>$F$28/'Fixed data'!$C$7</f>
        <v>-1.029129111111111E-4</v>
      </c>
      <c r="S31" s="35">
        <f>$F$28/'Fixed data'!$C$7</f>
        <v>-1.029129111111111E-4</v>
      </c>
      <c r="T31" s="35">
        <f>$F$28/'Fixed data'!$C$7</f>
        <v>-1.029129111111111E-4</v>
      </c>
      <c r="U31" s="35">
        <f>$F$28/'Fixed data'!$C$7</f>
        <v>-1.029129111111111E-4</v>
      </c>
      <c r="V31" s="35">
        <f>$F$28/'Fixed data'!$C$7</f>
        <v>-1.029129111111111E-4</v>
      </c>
      <c r="W31" s="35">
        <f>$F$28/'Fixed data'!$C$7</f>
        <v>-1.029129111111111E-4</v>
      </c>
      <c r="X31" s="35">
        <f>$F$28/'Fixed data'!$C$7</f>
        <v>-1.029129111111111E-4</v>
      </c>
      <c r="Y31" s="35">
        <f>$F$28/'Fixed data'!$C$7</f>
        <v>-1.029129111111111E-4</v>
      </c>
      <c r="Z31" s="35">
        <f>$F$28/'Fixed data'!$C$7</f>
        <v>-1.029129111111111E-4</v>
      </c>
      <c r="AA31" s="35">
        <f>$F$28/'Fixed data'!$C$7</f>
        <v>-1.029129111111111E-4</v>
      </c>
      <c r="AB31" s="35">
        <f>$F$28/'Fixed data'!$C$7</f>
        <v>-1.029129111111111E-4</v>
      </c>
      <c r="AC31" s="35">
        <f>$F$28/'Fixed data'!$C$7</f>
        <v>-1.029129111111111E-4</v>
      </c>
      <c r="AD31" s="35">
        <f>$F$28/'Fixed data'!$C$7</f>
        <v>-1.029129111111111E-4</v>
      </c>
      <c r="AE31" s="35">
        <f>$F$28/'Fixed data'!$C$7</f>
        <v>-1.029129111111111E-4</v>
      </c>
      <c r="AF31" s="35">
        <f>$F$28/'Fixed data'!$C$7</f>
        <v>-1.029129111111111E-4</v>
      </c>
      <c r="AG31" s="35">
        <f>$F$28/'Fixed data'!$C$7</f>
        <v>-1.029129111111111E-4</v>
      </c>
      <c r="AH31" s="35">
        <f>$F$28/'Fixed data'!$C$7</f>
        <v>-1.029129111111111E-4</v>
      </c>
      <c r="AI31" s="35">
        <f>$F$28/'Fixed data'!$C$7</f>
        <v>-1.029129111111111E-4</v>
      </c>
      <c r="AJ31" s="35">
        <f>$F$28/'Fixed data'!$C$7</f>
        <v>-1.029129111111111E-4</v>
      </c>
      <c r="AK31" s="35">
        <f>$F$28/'Fixed data'!$C$7</f>
        <v>-1.029129111111111E-4</v>
      </c>
      <c r="AL31" s="35">
        <f>$F$28/'Fixed data'!$C$7</f>
        <v>-1.029129111111111E-4</v>
      </c>
      <c r="AM31" s="35">
        <f>$F$28/'Fixed data'!$C$7</f>
        <v>-1.029129111111111E-4</v>
      </c>
      <c r="AN31" s="35">
        <f>$F$28/'Fixed data'!$C$7</f>
        <v>-1.029129111111111E-4</v>
      </c>
      <c r="AO31" s="35">
        <f>$F$28/'Fixed data'!$C$7</f>
        <v>-1.029129111111111E-4</v>
      </c>
      <c r="AP31" s="35">
        <f>$F$28/'Fixed data'!$C$7</f>
        <v>-1.029129111111111E-4</v>
      </c>
      <c r="AQ31" s="35">
        <f>$F$28/'Fixed data'!$C$7</f>
        <v>-1.029129111111111E-4</v>
      </c>
      <c r="AR31" s="35">
        <f>$F$28/'Fixed data'!$C$7</f>
        <v>-1.029129111111111E-4</v>
      </c>
      <c r="AS31" s="35">
        <f>$F$28/'Fixed data'!$C$7</f>
        <v>-1.029129111111111E-4</v>
      </c>
      <c r="AT31" s="35">
        <f>$F$28/'Fixed data'!$C$7</f>
        <v>-1.029129111111111E-4</v>
      </c>
      <c r="AU31" s="35">
        <f>$F$28/'Fixed data'!$C$7</f>
        <v>-1.029129111111111E-4</v>
      </c>
      <c r="AV31" s="35">
        <f>$F$28/'Fixed data'!$C$7</f>
        <v>-1.029129111111111E-4</v>
      </c>
      <c r="AW31" s="35">
        <f>$F$28/'Fixed data'!$C$7</f>
        <v>-1.029129111111111E-4</v>
      </c>
      <c r="AX31" s="35">
        <f>$F$28/'Fixed data'!$C$7</f>
        <v>-1.029129111111111E-4</v>
      </c>
      <c r="AY31" s="35">
        <f>$F$28/'Fixed data'!$C$7</f>
        <v>-1.029129111111111E-4</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-1.8069068888888889E-4</v>
      </c>
      <c r="K34" s="35">
        <f>$I$28/'Fixed data'!$C$7</f>
        <v>-1.8069068888888889E-4</v>
      </c>
      <c r="L34" s="35">
        <f>$I$28/'Fixed data'!$C$7</f>
        <v>-1.8069068888888889E-4</v>
      </c>
      <c r="M34" s="35">
        <f>$I$28/'Fixed data'!$C$7</f>
        <v>-1.8069068888888889E-4</v>
      </c>
      <c r="N34" s="35">
        <f>$I$28/'Fixed data'!$C$7</f>
        <v>-1.8069068888888889E-4</v>
      </c>
      <c r="O34" s="35">
        <f>$I$28/'Fixed data'!$C$7</f>
        <v>-1.8069068888888889E-4</v>
      </c>
      <c r="P34" s="35">
        <f>$I$28/'Fixed data'!$C$7</f>
        <v>-1.8069068888888889E-4</v>
      </c>
      <c r="Q34" s="35">
        <f>$I$28/'Fixed data'!$C$7</f>
        <v>-1.8069068888888889E-4</v>
      </c>
      <c r="R34" s="35">
        <f>$I$28/'Fixed data'!$C$7</f>
        <v>-1.8069068888888889E-4</v>
      </c>
      <c r="S34" s="35">
        <f>$I$28/'Fixed data'!$C$7</f>
        <v>-1.8069068888888889E-4</v>
      </c>
      <c r="T34" s="35">
        <f>$I$28/'Fixed data'!$C$7</f>
        <v>-1.8069068888888889E-4</v>
      </c>
      <c r="U34" s="35">
        <f>$I$28/'Fixed data'!$C$7</f>
        <v>-1.8069068888888889E-4</v>
      </c>
      <c r="V34" s="35">
        <f>$I$28/'Fixed data'!$C$7</f>
        <v>-1.8069068888888889E-4</v>
      </c>
      <c r="W34" s="35">
        <f>$I$28/'Fixed data'!$C$7</f>
        <v>-1.8069068888888889E-4</v>
      </c>
      <c r="X34" s="35">
        <f>$I$28/'Fixed data'!$C$7</f>
        <v>-1.8069068888888889E-4</v>
      </c>
      <c r="Y34" s="35">
        <f>$I$28/'Fixed data'!$C$7</f>
        <v>-1.8069068888888889E-4</v>
      </c>
      <c r="Z34" s="35">
        <f>$I$28/'Fixed data'!$C$7</f>
        <v>-1.8069068888888889E-4</v>
      </c>
      <c r="AA34" s="35">
        <f>$I$28/'Fixed data'!$C$7</f>
        <v>-1.8069068888888889E-4</v>
      </c>
      <c r="AB34" s="35">
        <f>$I$28/'Fixed data'!$C$7</f>
        <v>-1.8069068888888889E-4</v>
      </c>
      <c r="AC34" s="35">
        <f>$I$28/'Fixed data'!$C$7</f>
        <v>-1.8069068888888889E-4</v>
      </c>
      <c r="AD34" s="35">
        <f>$I$28/'Fixed data'!$C$7</f>
        <v>-1.8069068888888889E-4</v>
      </c>
      <c r="AE34" s="35">
        <f>$I$28/'Fixed data'!$C$7</f>
        <v>-1.8069068888888889E-4</v>
      </c>
      <c r="AF34" s="35">
        <f>$I$28/'Fixed data'!$C$7</f>
        <v>-1.8069068888888889E-4</v>
      </c>
      <c r="AG34" s="35">
        <f>$I$28/'Fixed data'!$C$7</f>
        <v>-1.8069068888888889E-4</v>
      </c>
      <c r="AH34" s="35">
        <f>$I$28/'Fixed data'!$C$7</f>
        <v>-1.8069068888888889E-4</v>
      </c>
      <c r="AI34" s="35">
        <f>$I$28/'Fixed data'!$C$7</f>
        <v>-1.8069068888888889E-4</v>
      </c>
      <c r="AJ34" s="35">
        <f>$I$28/'Fixed data'!$C$7</f>
        <v>-1.8069068888888889E-4</v>
      </c>
      <c r="AK34" s="35">
        <f>$I$28/'Fixed data'!$C$7</f>
        <v>-1.8069068888888889E-4</v>
      </c>
      <c r="AL34" s="35">
        <f>$I$28/'Fixed data'!$C$7</f>
        <v>-1.8069068888888889E-4</v>
      </c>
      <c r="AM34" s="35">
        <f>$I$28/'Fixed data'!$C$7</f>
        <v>-1.8069068888888889E-4</v>
      </c>
      <c r="AN34" s="35">
        <f>$I$28/'Fixed data'!$C$7</f>
        <v>-1.8069068888888889E-4</v>
      </c>
      <c r="AO34" s="35">
        <f>$I$28/'Fixed data'!$C$7</f>
        <v>-1.8069068888888889E-4</v>
      </c>
      <c r="AP34" s="35">
        <f>$I$28/'Fixed data'!$C$7</f>
        <v>-1.8069068888888889E-4</v>
      </c>
      <c r="AQ34" s="35">
        <f>$I$28/'Fixed data'!$C$7</f>
        <v>-1.8069068888888889E-4</v>
      </c>
      <c r="AR34" s="35">
        <f>$I$28/'Fixed data'!$C$7</f>
        <v>-1.8069068888888889E-4</v>
      </c>
      <c r="AS34" s="35">
        <f>$I$28/'Fixed data'!$C$7</f>
        <v>-1.8069068888888889E-4</v>
      </c>
      <c r="AT34" s="35">
        <f>$I$28/'Fixed data'!$C$7</f>
        <v>-1.8069068888888889E-4</v>
      </c>
      <c r="AU34" s="35">
        <f>$I$28/'Fixed data'!$C$7</f>
        <v>-1.8069068888888889E-4</v>
      </c>
      <c r="AV34" s="35">
        <f>$I$28/'Fixed data'!$C$7</f>
        <v>-1.8069068888888889E-4</v>
      </c>
      <c r="AW34" s="35">
        <f>$I$28/'Fixed data'!$C$7</f>
        <v>-1.8069068888888889E-4</v>
      </c>
      <c r="AX34" s="35">
        <f>$I$28/'Fixed data'!$C$7</f>
        <v>-1.8069068888888889E-4</v>
      </c>
      <c r="AY34" s="35">
        <f>$I$28/'Fixed data'!$C$7</f>
        <v>-1.8069068888888889E-4</v>
      </c>
      <c r="AZ34" s="35">
        <f>$I$28/'Fixed data'!$C$7</f>
        <v>-1.8069068888888889E-4</v>
      </c>
      <c r="BA34" s="35">
        <f>$I$28/'Fixed data'!$C$7</f>
        <v>-1.8069068888888889E-4</v>
      </c>
      <c r="BB34" s="35">
        <f>$I$28/'Fixed data'!$C$7</f>
        <v>-1.8069068888888889E-4</v>
      </c>
      <c r="BC34" s="35"/>
      <c r="BD34" s="35"/>
    </row>
    <row r="35" spans="1:57" ht="16.5" hidden="1" customHeight="1" outlineLevel="1" x14ac:dyDescent="0.35">
      <c r="A35" s="114"/>
      <c r="B35" s="9" t="s">
        <v>6</v>
      </c>
      <c r="C35" s="11" t="s">
        <v>55</v>
      </c>
      <c r="D35" s="9" t="s">
        <v>38</v>
      </c>
      <c r="F35" s="35"/>
      <c r="G35" s="35"/>
      <c r="H35" s="35"/>
      <c r="I35" s="35"/>
      <c r="J35" s="35"/>
      <c r="K35" s="35">
        <f>$J$28/'Fixed data'!$C$7</f>
        <v>-1.8069068888888889E-4</v>
      </c>
      <c r="L35" s="35">
        <f>$J$28/'Fixed data'!$C$7</f>
        <v>-1.8069068888888889E-4</v>
      </c>
      <c r="M35" s="35">
        <f>$J$28/'Fixed data'!$C$7</f>
        <v>-1.8069068888888889E-4</v>
      </c>
      <c r="N35" s="35">
        <f>$J$28/'Fixed data'!$C$7</f>
        <v>-1.8069068888888889E-4</v>
      </c>
      <c r="O35" s="35">
        <f>$J$28/'Fixed data'!$C$7</f>
        <v>-1.8069068888888889E-4</v>
      </c>
      <c r="P35" s="35">
        <f>$J$28/'Fixed data'!$C$7</f>
        <v>-1.8069068888888889E-4</v>
      </c>
      <c r="Q35" s="35">
        <f>$J$28/'Fixed data'!$C$7</f>
        <v>-1.8069068888888889E-4</v>
      </c>
      <c r="R35" s="35">
        <f>$J$28/'Fixed data'!$C$7</f>
        <v>-1.8069068888888889E-4</v>
      </c>
      <c r="S35" s="35">
        <f>$J$28/'Fixed data'!$C$7</f>
        <v>-1.8069068888888889E-4</v>
      </c>
      <c r="T35" s="35">
        <f>$J$28/'Fixed data'!$C$7</f>
        <v>-1.8069068888888889E-4</v>
      </c>
      <c r="U35" s="35">
        <f>$J$28/'Fixed data'!$C$7</f>
        <v>-1.8069068888888889E-4</v>
      </c>
      <c r="V35" s="35">
        <f>$J$28/'Fixed data'!$C$7</f>
        <v>-1.8069068888888889E-4</v>
      </c>
      <c r="W35" s="35">
        <f>$J$28/'Fixed data'!$C$7</f>
        <v>-1.8069068888888889E-4</v>
      </c>
      <c r="X35" s="35">
        <f>$J$28/'Fixed data'!$C$7</f>
        <v>-1.8069068888888889E-4</v>
      </c>
      <c r="Y35" s="35">
        <f>$J$28/'Fixed data'!$C$7</f>
        <v>-1.8069068888888889E-4</v>
      </c>
      <c r="Z35" s="35">
        <f>$J$28/'Fixed data'!$C$7</f>
        <v>-1.8069068888888889E-4</v>
      </c>
      <c r="AA35" s="35">
        <f>$J$28/'Fixed data'!$C$7</f>
        <v>-1.8069068888888889E-4</v>
      </c>
      <c r="AB35" s="35">
        <f>$J$28/'Fixed data'!$C$7</f>
        <v>-1.8069068888888889E-4</v>
      </c>
      <c r="AC35" s="35">
        <f>$J$28/'Fixed data'!$C$7</f>
        <v>-1.8069068888888889E-4</v>
      </c>
      <c r="AD35" s="35">
        <f>$J$28/'Fixed data'!$C$7</f>
        <v>-1.8069068888888889E-4</v>
      </c>
      <c r="AE35" s="35">
        <f>$J$28/'Fixed data'!$C$7</f>
        <v>-1.8069068888888889E-4</v>
      </c>
      <c r="AF35" s="35">
        <f>$J$28/'Fixed data'!$C$7</f>
        <v>-1.8069068888888889E-4</v>
      </c>
      <c r="AG35" s="35">
        <f>$J$28/'Fixed data'!$C$7</f>
        <v>-1.8069068888888889E-4</v>
      </c>
      <c r="AH35" s="35">
        <f>$J$28/'Fixed data'!$C$7</f>
        <v>-1.8069068888888889E-4</v>
      </c>
      <c r="AI35" s="35">
        <f>$J$28/'Fixed data'!$C$7</f>
        <v>-1.8069068888888889E-4</v>
      </c>
      <c r="AJ35" s="35">
        <f>$J$28/'Fixed data'!$C$7</f>
        <v>-1.8069068888888889E-4</v>
      </c>
      <c r="AK35" s="35">
        <f>$J$28/'Fixed data'!$C$7</f>
        <v>-1.8069068888888889E-4</v>
      </c>
      <c r="AL35" s="35">
        <f>$J$28/'Fixed data'!$C$7</f>
        <v>-1.8069068888888889E-4</v>
      </c>
      <c r="AM35" s="35">
        <f>$J$28/'Fixed data'!$C$7</f>
        <v>-1.8069068888888889E-4</v>
      </c>
      <c r="AN35" s="35">
        <f>$J$28/'Fixed data'!$C$7</f>
        <v>-1.8069068888888889E-4</v>
      </c>
      <c r="AO35" s="35">
        <f>$J$28/'Fixed data'!$C$7</f>
        <v>-1.8069068888888889E-4</v>
      </c>
      <c r="AP35" s="35">
        <f>$J$28/'Fixed data'!$C$7</f>
        <v>-1.8069068888888889E-4</v>
      </c>
      <c r="AQ35" s="35">
        <f>$J$28/'Fixed data'!$C$7</f>
        <v>-1.8069068888888889E-4</v>
      </c>
      <c r="AR35" s="35">
        <f>$J$28/'Fixed data'!$C$7</f>
        <v>-1.8069068888888889E-4</v>
      </c>
      <c r="AS35" s="35">
        <f>$J$28/'Fixed data'!$C$7</f>
        <v>-1.8069068888888889E-4</v>
      </c>
      <c r="AT35" s="35">
        <f>$J$28/'Fixed data'!$C$7</f>
        <v>-1.8069068888888889E-4</v>
      </c>
      <c r="AU35" s="35">
        <f>$J$28/'Fixed data'!$C$7</f>
        <v>-1.8069068888888889E-4</v>
      </c>
      <c r="AV35" s="35">
        <f>$J$28/'Fixed data'!$C$7</f>
        <v>-1.8069068888888889E-4</v>
      </c>
      <c r="AW35" s="35">
        <f>$J$28/'Fixed data'!$C$7</f>
        <v>-1.8069068888888889E-4</v>
      </c>
      <c r="AX35" s="35">
        <f>$J$28/'Fixed data'!$C$7</f>
        <v>-1.8069068888888889E-4</v>
      </c>
      <c r="AY35" s="35">
        <f>$J$28/'Fixed data'!$C$7</f>
        <v>-1.8069068888888889E-4</v>
      </c>
      <c r="AZ35" s="35">
        <f>$J$28/'Fixed data'!$C$7</f>
        <v>-1.8069068888888889E-4</v>
      </c>
      <c r="BA35" s="35">
        <f>$J$28/'Fixed data'!$C$7</f>
        <v>-1.8069068888888889E-4</v>
      </c>
      <c r="BB35" s="35">
        <f>$J$28/'Fixed data'!$C$7</f>
        <v>-1.8069068888888889E-4</v>
      </c>
      <c r="BC35" s="35">
        <f>$J$28/'Fixed data'!$C$7</f>
        <v>-1.8069068888888889E-4</v>
      </c>
      <c r="BD35" s="35"/>
    </row>
    <row r="36" spans="1:57" ht="16.5" hidden="1" customHeight="1" outlineLevel="1" x14ac:dyDescent="0.35">
      <c r="A36" s="114"/>
      <c r="B36" s="9" t="s">
        <v>31</v>
      </c>
      <c r="C36" s="11" t="s">
        <v>56</v>
      </c>
      <c r="D36" s="9" t="s">
        <v>38</v>
      </c>
      <c r="F36" s="35"/>
      <c r="G36" s="35"/>
      <c r="H36" s="35"/>
      <c r="I36" s="35"/>
      <c r="J36" s="35"/>
      <c r="K36" s="35"/>
      <c r="L36" s="35">
        <f>$K$28/'Fixed data'!$C$7</f>
        <v>-0.31129180179999999</v>
      </c>
      <c r="M36" s="35">
        <f>$K$28/'Fixed data'!$C$7</f>
        <v>-0.31129180179999999</v>
      </c>
      <c r="N36" s="35">
        <f>$K$28/'Fixed data'!$C$7</f>
        <v>-0.31129180179999999</v>
      </c>
      <c r="O36" s="35">
        <f>$K$28/'Fixed data'!$C$7</f>
        <v>-0.31129180179999999</v>
      </c>
      <c r="P36" s="35">
        <f>$K$28/'Fixed data'!$C$7</f>
        <v>-0.31129180179999999</v>
      </c>
      <c r="Q36" s="35">
        <f>$K$28/'Fixed data'!$C$7</f>
        <v>-0.31129180179999999</v>
      </c>
      <c r="R36" s="35">
        <f>$K$28/'Fixed data'!$C$7</f>
        <v>-0.31129180179999999</v>
      </c>
      <c r="S36" s="35">
        <f>$K$28/'Fixed data'!$C$7</f>
        <v>-0.31129180179999999</v>
      </c>
      <c r="T36" s="35">
        <f>$K$28/'Fixed data'!$C$7</f>
        <v>-0.31129180179999999</v>
      </c>
      <c r="U36" s="35">
        <f>$K$28/'Fixed data'!$C$7</f>
        <v>-0.31129180179999999</v>
      </c>
      <c r="V36" s="35">
        <f>$K$28/'Fixed data'!$C$7</f>
        <v>-0.31129180179999999</v>
      </c>
      <c r="W36" s="35">
        <f>$K$28/'Fixed data'!$C$7</f>
        <v>-0.31129180179999999</v>
      </c>
      <c r="X36" s="35">
        <f>$K$28/'Fixed data'!$C$7</f>
        <v>-0.31129180179999999</v>
      </c>
      <c r="Y36" s="35">
        <f>$K$28/'Fixed data'!$C$7</f>
        <v>-0.31129180179999999</v>
      </c>
      <c r="Z36" s="35">
        <f>$K$28/'Fixed data'!$C$7</f>
        <v>-0.31129180179999999</v>
      </c>
      <c r="AA36" s="35">
        <f>$K$28/'Fixed data'!$C$7</f>
        <v>-0.31129180179999999</v>
      </c>
      <c r="AB36" s="35">
        <f>$K$28/'Fixed data'!$C$7</f>
        <v>-0.31129180179999999</v>
      </c>
      <c r="AC36" s="35">
        <f>$K$28/'Fixed data'!$C$7</f>
        <v>-0.31129180179999999</v>
      </c>
      <c r="AD36" s="35">
        <f>$K$28/'Fixed data'!$C$7</f>
        <v>-0.31129180179999999</v>
      </c>
      <c r="AE36" s="35">
        <f>$K$28/'Fixed data'!$C$7</f>
        <v>-0.31129180179999999</v>
      </c>
      <c r="AF36" s="35">
        <f>$K$28/'Fixed data'!$C$7</f>
        <v>-0.31129180179999999</v>
      </c>
      <c r="AG36" s="35">
        <f>$K$28/'Fixed data'!$C$7</f>
        <v>-0.31129180179999999</v>
      </c>
      <c r="AH36" s="35">
        <f>$K$28/'Fixed data'!$C$7</f>
        <v>-0.31129180179999999</v>
      </c>
      <c r="AI36" s="35">
        <f>$K$28/'Fixed data'!$C$7</f>
        <v>-0.31129180179999999</v>
      </c>
      <c r="AJ36" s="35">
        <f>$K$28/'Fixed data'!$C$7</f>
        <v>-0.31129180179999999</v>
      </c>
      <c r="AK36" s="35">
        <f>$K$28/'Fixed data'!$C$7</f>
        <v>-0.31129180179999999</v>
      </c>
      <c r="AL36" s="35">
        <f>$K$28/'Fixed data'!$C$7</f>
        <v>-0.31129180179999999</v>
      </c>
      <c r="AM36" s="35">
        <f>$K$28/'Fixed data'!$C$7</f>
        <v>-0.31129180179999999</v>
      </c>
      <c r="AN36" s="35">
        <f>$K$28/'Fixed data'!$C$7</f>
        <v>-0.31129180179999999</v>
      </c>
      <c r="AO36" s="35">
        <f>$K$28/'Fixed data'!$C$7</f>
        <v>-0.31129180179999999</v>
      </c>
      <c r="AP36" s="35">
        <f>$K$28/'Fixed data'!$C$7</f>
        <v>-0.31129180179999999</v>
      </c>
      <c r="AQ36" s="35">
        <f>$K$28/'Fixed data'!$C$7</f>
        <v>-0.31129180179999999</v>
      </c>
      <c r="AR36" s="35">
        <f>$K$28/'Fixed data'!$C$7</f>
        <v>-0.31129180179999999</v>
      </c>
      <c r="AS36" s="35">
        <f>$K$28/'Fixed data'!$C$7</f>
        <v>-0.31129180179999999</v>
      </c>
      <c r="AT36" s="35">
        <f>$K$28/'Fixed data'!$C$7</f>
        <v>-0.31129180179999999</v>
      </c>
      <c r="AU36" s="35">
        <f>$K$28/'Fixed data'!$C$7</f>
        <v>-0.31129180179999999</v>
      </c>
      <c r="AV36" s="35">
        <f>$K$28/'Fixed data'!$C$7</f>
        <v>-0.31129180179999999</v>
      </c>
      <c r="AW36" s="35">
        <f>$K$28/'Fixed data'!$C$7</f>
        <v>-0.31129180179999999</v>
      </c>
      <c r="AX36" s="35">
        <f>$K$28/'Fixed data'!$C$7</f>
        <v>-0.31129180179999999</v>
      </c>
      <c r="AY36" s="35">
        <f>$K$28/'Fixed data'!$C$7</f>
        <v>-0.31129180179999999</v>
      </c>
      <c r="AZ36" s="35">
        <f>$K$28/'Fixed data'!$C$7</f>
        <v>-0.31129180179999999</v>
      </c>
      <c r="BA36" s="35">
        <f>$K$28/'Fixed data'!$C$7</f>
        <v>-0.31129180179999999</v>
      </c>
      <c r="BB36" s="35">
        <f>$K$28/'Fixed data'!$C$7</f>
        <v>-0.31129180179999999</v>
      </c>
      <c r="BC36" s="35">
        <f>$K$28/'Fixed data'!$C$7</f>
        <v>-0.31129180179999999</v>
      </c>
      <c r="BD36" s="35">
        <f>$K$28/'Fixed data'!$C$7</f>
        <v>-0.31129180179999999</v>
      </c>
    </row>
    <row r="37" spans="1:57" ht="16.5" hidden="1" customHeight="1" outlineLevel="1" x14ac:dyDescent="0.35">
      <c r="A37" s="114"/>
      <c r="B37" s="9" t="s">
        <v>32</v>
      </c>
      <c r="C37" s="11" t="s">
        <v>57</v>
      </c>
      <c r="D37" s="9" t="s">
        <v>38</v>
      </c>
      <c r="F37" s="35"/>
      <c r="G37" s="35"/>
      <c r="H37" s="35"/>
      <c r="I37" s="35"/>
      <c r="J37" s="35"/>
      <c r="K37" s="35"/>
      <c r="L37" s="35"/>
      <c r="M37" s="35">
        <f>$L$28/'Fixed data'!$C$7</f>
        <v>-1.8069068888888889E-4</v>
      </c>
      <c r="N37" s="35">
        <f>$L$28/'Fixed data'!$C$7</f>
        <v>-1.8069068888888889E-4</v>
      </c>
      <c r="O37" s="35">
        <f>$L$28/'Fixed data'!$C$7</f>
        <v>-1.8069068888888889E-4</v>
      </c>
      <c r="P37" s="35">
        <f>$L$28/'Fixed data'!$C$7</f>
        <v>-1.8069068888888889E-4</v>
      </c>
      <c r="Q37" s="35">
        <f>$L$28/'Fixed data'!$C$7</f>
        <v>-1.8069068888888889E-4</v>
      </c>
      <c r="R37" s="35">
        <f>$L$28/'Fixed data'!$C$7</f>
        <v>-1.8069068888888889E-4</v>
      </c>
      <c r="S37" s="35">
        <f>$L$28/'Fixed data'!$C$7</f>
        <v>-1.8069068888888889E-4</v>
      </c>
      <c r="T37" s="35">
        <f>$L$28/'Fixed data'!$C$7</f>
        <v>-1.8069068888888889E-4</v>
      </c>
      <c r="U37" s="35">
        <f>$L$28/'Fixed data'!$C$7</f>
        <v>-1.8069068888888889E-4</v>
      </c>
      <c r="V37" s="35">
        <f>$L$28/'Fixed data'!$C$7</f>
        <v>-1.8069068888888889E-4</v>
      </c>
      <c r="W37" s="35">
        <f>$L$28/'Fixed data'!$C$7</f>
        <v>-1.8069068888888889E-4</v>
      </c>
      <c r="X37" s="35">
        <f>$L$28/'Fixed data'!$C$7</f>
        <v>-1.8069068888888889E-4</v>
      </c>
      <c r="Y37" s="35">
        <f>$L$28/'Fixed data'!$C$7</f>
        <v>-1.8069068888888889E-4</v>
      </c>
      <c r="Z37" s="35">
        <f>$L$28/'Fixed data'!$C$7</f>
        <v>-1.8069068888888889E-4</v>
      </c>
      <c r="AA37" s="35">
        <f>$L$28/'Fixed data'!$C$7</f>
        <v>-1.8069068888888889E-4</v>
      </c>
      <c r="AB37" s="35">
        <f>$L$28/'Fixed data'!$C$7</f>
        <v>-1.8069068888888889E-4</v>
      </c>
      <c r="AC37" s="35">
        <f>$L$28/'Fixed data'!$C$7</f>
        <v>-1.8069068888888889E-4</v>
      </c>
      <c r="AD37" s="35">
        <f>$L$28/'Fixed data'!$C$7</f>
        <v>-1.8069068888888889E-4</v>
      </c>
      <c r="AE37" s="35">
        <f>$L$28/'Fixed data'!$C$7</f>
        <v>-1.8069068888888889E-4</v>
      </c>
      <c r="AF37" s="35">
        <f>$L$28/'Fixed data'!$C$7</f>
        <v>-1.8069068888888889E-4</v>
      </c>
      <c r="AG37" s="35">
        <f>$L$28/'Fixed data'!$C$7</f>
        <v>-1.8069068888888889E-4</v>
      </c>
      <c r="AH37" s="35">
        <f>$L$28/'Fixed data'!$C$7</f>
        <v>-1.8069068888888889E-4</v>
      </c>
      <c r="AI37" s="35">
        <f>$L$28/'Fixed data'!$C$7</f>
        <v>-1.8069068888888889E-4</v>
      </c>
      <c r="AJ37" s="35">
        <f>$L$28/'Fixed data'!$C$7</f>
        <v>-1.8069068888888889E-4</v>
      </c>
      <c r="AK37" s="35">
        <f>$L$28/'Fixed data'!$C$7</f>
        <v>-1.8069068888888889E-4</v>
      </c>
      <c r="AL37" s="35">
        <f>$L$28/'Fixed data'!$C$7</f>
        <v>-1.8069068888888889E-4</v>
      </c>
      <c r="AM37" s="35">
        <f>$L$28/'Fixed data'!$C$7</f>
        <v>-1.8069068888888889E-4</v>
      </c>
      <c r="AN37" s="35">
        <f>$L$28/'Fixed data'!$C$7</f>
        <v>-1.8069068888888889E-4</v>
      </c>
      <c r="AO37" s="35">
        <f>$L$28/'Fixed data'!$C$7</f>
        <v>-1.8069068888888889E-4</v>
      </c>
      <c r="AP37" s="35">
        <f>$L$28/'Fixed data'!$C$7</f>
        <v>-1.8069068888888889E-4</v>
      </c>
      <c r="AQ37" s="35">
        <f>$L$28/'Fixed data'!$C$7</f>
        <v>-1.8069068888888889E-4</v>
      </c>
      <c r="AR37" s="35">
        <f>$L$28/'Fixed data'!$C$7</f>
        <v>-1.8069068888888889E-4</v>
      </c>
      <c r="AS37" s="35">
        <f>$L$28/'Fixed data'!$C$7</f>
        <v>-1.8069068888888889E-4</v>
      </c>
      <c r="AT37" s="35">
        <f>$L$28/'Fixed data'!$C$7</f>
        <v>-1.8069068888888889E-4</v>
      </c>
      <c r="AU37" s="35">
        <f>$L$28/'Fixed data'!$C$7</f>
        <v>-1.8069068888888889E-4</v>
      </c>
      <c r="AV37" s="35">
        <f>$L$28/'Fixed data'!$C$7</f>
        <v>-1.8069068888888889E-4</v>
      </c>
      <c r="AW37" s="35">
        <f>$L$28/'Fixed data'!$C$7</f>
        <v>-1.8069068888888889E-4</v>
      </c>
      <c r="AX37" s="35">
        <f>$L$28/'Fixed data'!$C$7</f>
        <v>-1.8069068888888889E-4</v>
      </c>
      <c r="AY37" s="35">
        <f>$L$28/'Fixed data'!$C$7</f>
        <v>-1.8069068888888889E-4</v>
      </c>
      <c r="AZ37" s="35">
        <f>$L$28/'Fixed data'!$C$7</f>
        <v>-1.8069068888888889E-4</v>
      </c>
      <c r="BA37" s="35">
        <f>$L$28/'Fixed data'!$C$7</f>
        <v>-1.8069068888888889E-4</v>
      </c>
      <c r="BB37" s="35">
        <f>$L$28/'Fixed data'!$C$7</f>
        <v>-1.8069068888888889E-4</v>
      </c>
      <c r="BC37" s="35">
        <f>$L$28/'Fixed data'!$C$7</f>
        <v>-1.8069068888888889E-4</v>
      </c>
      <c r="BD37" s="35">
        <f>$L$28/'Fixed data'!$C$7</f>
        <v>-1.8069068888888889E-4</v>
      </c>
    </row>
    <row r="38" spans="1:57" ht="16.5" hidden="1" customHeight="1" outlineLevel="1" x14ac:dyDescent="0.35">
      <c r="A38" s="114"/>
      <c r="B38" s="9" t="s">
        <v>106</v>
      </c>
      <c r="C38" s="11" t="s">
        <v>128</v>
      </c>
      <c r="D38" s="9" t="s">
        <v>38</v>
      </c>
      <c r="F38" s="35"/>
      <c r="G38" s="35"/>
      <c r="H38" s="35"/>
      <c r="I38" s="35"/>
      <c r="J38" s="35"/>
      <c r="K38" s="35"/>
      <c r="L38" s="35"/>
      <c r="M38" s="35"/>
      <c r="N38" s="35">
        <f>$M$28/'Fixed data'!$C$7</f>
        <v>-1.8069068888888889E-4</v>
      </c>
      <c r="O38" s="35">
        <f>$M$28/'Fixed data'!$C$7</f>
        <v>-1.8069068888888889E-4</v>
      </c>
      <c r="P38" s="35">
        <f>$M$28/'Fixed data'!$C$7</f>
        <v>-1.8069068888888889E-4</v>
      </c>
      <c r="Q38" s="35">
        <f>$M$28/'Fixed data'!$C$7</f>
        <v>-1.8069068888888889E-4</v>
      </c>
      <c r="R38" s="35">
        <f>$M$28/'Fixed data'!$C$7</f>
        <v>-1.8069068888888889E-4</v>
      </c>
      <c r="S38" s="35">
        <f>$M$28/'Fixed data'!$C$7</f>
        <v>-1.8069068888888889E-4</v>
      </c>
      <c r="T38" s="35">
        <f>$M$28/'Fixed data'!$C$7</f>
        <v>-1.8069068888888889E-4</v>
      </c>
      <c r="U38" s="35">
        <f>$M$28/'Fixed data'!$C$7</f>
        <v>-1.8069068888888889E-4</v>
      </c>
      <c r="V38" s="35">
        <f>$M$28/'Fixed data'!$C$7</f>
        <v>-1.8069068888888889E-4</v>
      </c>
      <c r="W38" s="35">
        <f>$M$28/'Fixed data'!$C$7</f>
        <v>-1.8069068888888889E-4</v>
      </c>
      <c r="X38" s="35">
        <f>$M$28/'Fixed data'!$C$7</f>
        <v>-1.8069068888888889E-4</v>
      </c>
      <c r="Y38" s="35">
        <f>$M$28/'Fixed data'!$C$7</f>
        <v>-1.8069068888888889E-4</v>
      </c>
      <c r="Z38" s="35">
        <f>$M$28/'Fixed data'!$C$7</f>
        <v>-1.8069068888888889E-4</v>
      </c>
      <c r="AA38" s="35">
        <f>$M$28/'Fixed data'!$C$7</f>
        <v>-1.8069068888888889E-4</v>
      </c>
      <c r="AB38" s="35">
        <f>$M$28/'Fixed data'!$C$7</f>
        <v>-1.8069068888888889E-4</v>
      </c>
      <c r="AC38" s="35">
        <f>$M$28/'Fixed data'!$C$7</f>
        <v>-1.8069068888888889E-4</v>
      </c>
      <c r="AD38" s="35">
        <f>$M$28/'Fixed data'!$C$7</f>
        <v>-1.8069068888888889E-4</v>
      </c>
      <c r="AE38" s="35">
        <f>$M$28/'Fixed data'!$C$7</f>
        <v>-1.8069068888888889E-4</v>
      </c>
      <c r="AF38" s="35">
        <f>$M$28/'Fixed data'!$C$7</f>
        <v>-1.8069068888888889E-4</v>
      </c>
      <c r="AG38" s="35">
        <f>$M$28/'Fixed data'!$C$7</f>
        <v>-1.8069068888888889E-4</v>
      </c>
      <c r="AH38" s="35">
        <f>$M$28/'Fixed data'!$C$7</f>
        <v>-1.8069068888888889E-4</v>
      </c>
      <c r="AI38" s="35">
        <f>$M$28/'Fixed data'!$C$7</f>
        <v>-1.8069068888888889E-4</v>
      </c>
      <c r="AJ38" s="35">
        <f>$M$28/'Fixed data'!$C$7</f>
        <v>-1.8069068888888889E-4</v>
      </c>
      <c r="AK38" s="35">
        <f>$M$28/'Fixed data'!$C$7</f>
        <v>-1.8069068888888889E-4</v>
      </c>
      <c r="AL38" s="35">
        <f>$M$28/'Fixed data'!$C$7</f>
        <v>-1.8069068888888889E-4</v>
      </c>
      <c r="AM38" s="35">
        <f>$M$28/'Fixed data'!$C$7</f>
        <v>-1.8069068888888889E-4</v>
      </c>
      <c r="AN38" s="35">
        <f>$M$28/'Fixed data'!$C$7</f>
        <v>-1.8069068888888889E-4</v>
      </c>
      <c r="AO38" s="35">
        <f>$M$28/'Fixed data'!$C$7</f>
        <v>-1.8069068888888889E-4</v>
      </c>
      <c r="AP38" s="35">
        <f>$M$28/'Fixed data'!$C$7</f>
        <v>-1.8069068888888889E-4</v>
      </c>
      <c r="AQ38" s="35">
        <f>$M$28/'Fixed data'!$C$7</f>
        <v>-1.8069068888888889E-4</v>
      </c>
      <c r="AR38" s="35">
        <f>$M$28/'Fixed data'!$C$7</f>
        <v>-1.8069068888888889E-4</v>
      </c>
      <c r="AS38" s="35">
        <f>$M$28/'Fixed data'!$C$7</f>
        <v>-1.8069068888888889E-4</v>
      </c>
      <c r="AT38" s="35">
        <f>$M$28/'Fixed data'!$C$7</f>
        <v>-1.8069068888888889E-4</v>
      </c>
      <c r="AU38" s="35">
        <f>$M$28/'Fixed data'!$C$7</f>
        <v>-1.8069068888888889E-4</v>
      </c>
      <c r="AV38" s="35">
        <f>$M$28/'Fixed data'!$C$7</f>
        <v>-1.8069068888888889E-4</v>
      </c>
      <c r="AW38" s="35">
        <f>$M$28/'Fixed data'!$C$7</f>
        <v>-1.8069068888888889E-4</v>
      </c>
      <c r="AX38" s="35">
        <f>$M$28/'Fixed data'!$C$7</f>
        <v>-1.8069068888888889E-4</v>
      </c>
      <c r="AY38" s="35">
        <f>$M$28/'Fixed data'!$C$7</f>
        <v>-1.8069068888888889E-4</v>
      </c>
      <c r="AZ38" s="35">
        <f>$M$28/'Fixed data'!$C$7</f>
        <v>-1.8069068888888889E-4</v>
      </c>
      <c r="BA38" s="35">
        <f>$M$28/'Fixed data'!$C$7</f>
        <v>-1.8069068888888889E-4</v>
      </c>
      <c r="BB38" s="35">
        <f>$M$28/'Fixed data'!$C$7</f>
        <v>-1.8069068888888889E-4</v>
      </c>
      <c r="BC38" s="35">
        <f>$M$28/'Fixed data'!$C$7</f>
        <v>-1.8069068888888889E-4</v>
      </c>
      <c r="BD38" s="35">
        <f>$M$28/'Fixed data'!$C$7</f>
        <v>-1.8069068888888889E-4</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-1.8069068888888889E-4</v>
      </c>
      <c r="P39" s="35">
        <f>$N$28/'Fixed data'!$C$7</f>
        <v>-1.8069068888888889E-4</v>
      </c>
      <c r="Q39" s="35">
        <f>$N$28/'Fixed data'!$C$7</f>
        <v>-1.8069068888888889E-4</v>
      </c>
      <c r="R39" s="35">
        <f>$N$28/'Fixed data'!$C$7</f>
        <v>-1.8069068888888889E-4</v>
      </c>
      <c r="S39" s="35">
        <f>$N$28/'Fixed data'!$C$7</f>
        <v>-1.8069068888888889E-4</v>
      </c>
      <c r="T39" s="35">
        <f>$N$28/'Fixed data'!$C$7</f>
        <v>-1.8069068888888889E-4</v>
      </c>
      <c r="U39" s="35">
        <f>$N$28/'Fixed data'!$C$7</f>
        <v>-1.8069068888888889E-4</v>
      </c>
      <c r="V39" s="35">
        <f>$N$28/'Fixed data'!$C$7</f>
        <v>-1.8069068888888889E-4</v>
      </c>
      <c r="W39" s="35">
        <f>$N$28/'Fixed data'!$C$7</f>
        <v>-1.8069068888888889E-4</v>
      </c>
      <c r="X39" s="35">
        <f>$N$28/'Fixed data'!$C$7</f>
        <v>-1.8069068888888889E-4</v>
      </c>
      <c r="Y39" s="35">
        <f>$N$28/'Fixed data'!$C$7</f>
        <v>-1.8069068888888889E-4</v>
      </c>
      <c r="Z39" s="35">
        <f>$N$28/'Fixed data'!$C$7</f>
        <v>-1.8069068888888889E-4</v>
      </c>
      <c r="AA39" s="35">
        <f>$N$28/'Fixed data'!$C$7</f>
        <v>-1.8069068888888889E-4</v>
      </c>
      <c r="AB39" s="35">
        <f>$N$28/'Fixed data'!$C$7</f>
        <v>-1.8069068888888889E-4</v>
      </c>
      <c r="AC39" s="35">
        <f>$N$28/'Fixed data'!$C$7</f>
        <v>-1.8069068888888889E-4</v>
      </c>
      <c r="AD39" s="35">
        <f>$N$28/'Fixed data'!$C$7</f>
        <v>-1.8069068888888889E-4</v>
      </c>
      <c r="AE39" s="35">
        <f>$N$28/'Fixed data'!$C$7</f>
        <v>-1.8069068888888889E-4</v>
      </c>
      <c r="AF39" s="35">
        <f>$N$28/'Fixed data'!$C$7</f>
        <v>-1.8069068888888889E-4</v>
      </c>
      <c r="AG39" s="35">
        <f>$N$28/'Fixed data'!$C$7</f>
        <v>-1.8069068888888889E-4</v>
      </c>
      <c r="AH39" s="35">
        <f>$N$28/'Fixed data'!$C$7</f>
        <v>-1.8069068888888889E-4</v>
      </c>
      <c r="AI39" s="35">
        <f>$N$28/'Fixed data'!$C$7</f>
        <v>-1.8069068888888889E-4</v>
      </c>
      <c r="AJ39" s="35">
        <f>$N$28/'Fixed data'!$C$7</f>
        <v>-1.8069068888888889E-4</v>
      </c>
      <c r="AK39" s="35">
        <f>$N$28/'Fixed data'!$C$7</f>
        <v>-1.8069068888888889E-4</v>
      </c>
      <c r="AL39" s="35">
        <f>$N$28/'Fixed data'!$C$7</f>
        <v>-1.8069068888888889E-4</v>
      </c>
      <c r="AM39" s="35">
        <f>$N$28/'Fixed data'!$C$7</f>
        <v>-1.8069068888888889E-4</v>
      </c>
      <c r="AN39" s="35">
        <f>$N$28/'Fixed data'!$C$7</f>
        <v>-1.8069068888888889E-4</v>
      </c>
      <c r="AO39" s="35">
        <f>$N$28/'Fixed data'!$C$7</f>
        <v>-1.8069068888888889E-4</v>
      </c>
      <c r="AP39" s="35">
        <f>$N$28/'Fixed data'!$C$7</f>
        <v>-1.8069068888888889E-4</v>
      </c>
      <c r="AQ39" s="35">
        <f>$N$28/'Fixed data'!$C$7</f>
        <v>-1.8069068888888889E-4</v>
      </c>
      <c r="AR39" s="35">
        <f>$N$28/'Fixed data'!$C$7</f>
        <v>-1.8069068888888889E-4</v>
      </c>
      <c r="AS39" s="35">
        <f>$N$28/'Fixed data'!$C$7</f>
        <v>-1.8069068888888889E-4</v>
      </c>
      <c r="AT39" s="35">
        <f>$N$28/'Fixed data'!$C$7</f>
        <v>-1.8069068888888889E-4</v>
      </c>
      <c r="AU39" s="35">
        <f>$N$28/'Fixed data'!$C$7</f>
        <v>-1.8069068888888889E-4</v>
      </c>
      <c r="AV39" s="35">
        <f>$N$28/'Fixed data'!$C$7</f>
        <v>-1.8069068888888889E-4</v>
      </c>
      <c r="AW39" s="35">
        <f>$N$28/'Fixed data'!$C$7</f>
        <v>-1.8069068888888889E-4</v>
      </c>
      <c r="AX39" s="35">
        <f>$N$28/'Fixed data'!$C$7</f>
        <v>-1.8069068888888889E-4</v>
      </c>
      <c r="AY39" s="35">
        <f>$N$28/'Fixed data'!$C$7</f>
        <v>-1.8069068888888889E-4</v>
      </c>
      <c r="AZ39" s="35">
        <f>$N$28/'Fixed data'!$C$7</f>
        <v>-1.8069068888888889E-4</v>
      </c>
      <c r="BA39" s="35">
        <f>$N$28/'Fixed data'!$C$7</f>
        <v>-1.8069068888888889E-4</v>
      </c>
      <c r="BB39" s="35">
        <f>$N$28/'Fixed data'!$C$7</f>
        <v>-1.8069068888888889E-4</v>
      </c>
      <c r="BC39" s="35">
        <f>$N$28/'Fixed data'!$C$7</f>
        <v>-1.8069068888888889E-4</v>
      </c>
      <c r="BD39" s="35">
        <f>$N$28/'Fixed data'!$C$7</f>
        <v>-1.8069068888888889E-4</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-1.8069068888888889E-4</v>
      </c>
      <c r="Q40" s="35">
        <f>$O$28/'Fixed data'!$C$7</f>
        <v>-1.8069068888888889E-4</v>
      </c>
      <c r="R40" s="35">
        <f>$O$28/'Fixed data'!$C$7</f>
        <v>-1.8069068888888889E-4</v>
      </c>
      <c r="S40" s="35">
        <f>$O$28/'Fixed data'!$C$7</f>
        <v>-1.8069068888888889E-4</v>
      </c>
      <c r="T40" s="35">
        <f>$O$28/'Fixed data'!$C$7</f>
        <v>-1.8069068888888889E-4</v>
      </c>
      <c r="U40" s="35">
        <f>$O$28/'Fixed data'!$C$7</f>
        <v>-1.8069068888888889E-4</v>
      </c>
      <c r="V40" s="35">
        <f>$O$28/'Fixed data'!$C$7</f>
        <v>-1.8069068888888889E-4</v>
      </c>
      <c r="W40" s="35">
        <f>$O$28/'Fixed data'!$C$7</f>
        <v>-1.8069068888888889E-4</v>
      </c>
      <c r="X40" s="35">
        <f>$O$28/'Fixed data'!$C$7</f>
        <v>-1.8069068888888889E-4</v>
      </c>
      <c r="Y40" s="35">
        <f>$O$28/'Fixed data'!$C$7</f>
        <v>-1.8069068888888889E-4</v>
      </c>
      <c r="Z40" s="35">
        <f>$O$28/'Fixed data'!$C$7</f>
        <v>-1.8069068888888889E-4</v>
      </c>
      <c r="AA40" s="35">
        <f>$O$28/'Fixed data'!$C$7</f>
        <v>-1.8069068888888889E-4</v>
      </c>
      <c r="AB40" s="35">
        <f>$O$28/'Fixed data'!$C$7</f>
        <v>-1.8069068888888889E-4</v>
      </c>
      <c r="AC40" s="35">
        <f>$O$28/'Fixed data'!$C$7</f>
        <v>-1.8069068888888889E-4</v>
      </c>
      <c r="AD40" s="35">
        <f>$O$28/'Fixed data'!$C$7</f>
        <v>-1.8069068888888889E-4</v>
      </c>
      <c r="AE40" s="35">
        <f>$O$28/'Fixed data'!$C$7</f>
        <v>-1.8069068888888889E-4</v>
      </c>
      <c r="AF40" s="35">
        <f>$O$28/'Fixed data'!$C$7</f>
        <v>-1.8069068888888889E-4</v>
      </c>
      <c r="AG40" s="35">
        <f>$O$28/'Fixed data'!$C$7</f>
        <v>-1.8069068888888889E-4</v>
      </c>
      <c r="AH40" s="35">
        <f>$O$28/'Fixed data'!$C$7</f>
        <v>-1.8069068888888889E-4</v>
      </c>
      <c r="AI40" s="35">
        <f>$O$28/'Fixed data'!$C$7</f>
        <v>-1.8069068888888889E-4</v>
      </c>
      <c r="AJ40" s="35">
        <f>$O$28/'Fixed data'!$C$7</f>
        <v>-1.8069068888888889E-4</v>
      </c>
      <c r="AK40" s="35">
        <f>$O$28/'Fixed data'!$C$7</f>
        <v>-1.8069068888888889E-4</v>
      </c>
      <c r="AL40" s="35">
        <f>$O$28/'Fixed data'!$C$7</f>
        <v>-1.8069068888888889E-4</v>
      </c>
      <c r="AM40" s="35">
        <f>$O$28/'Fixed data'!$C$7</f>
        <v>-1.8069068888888889E-4</v>
      </c>
      <c r="AN40" s="35">
        <f>$O$28/'Fixed data'!$C$7</f>
        <v>-1.8069068888888889E-4</v>
      </c>
      <c r="AO40" s="35">
        <f>$O$28/'Fixed data'!$C$7</f>
        <v>-1.8069068888888889E-4</v>
      </c>
      <c r="AP40" s="35">
        <f>$O$28/'Fixed data'!$C$7</f>
        <v>-1.8069068888888889E-4</v>
      </c>
      <c r="AQ40" s="35">
        <f>$O$28/'Fixed data'!$C$7</f>
        <v>-1.8069068888888889E-4</v>
      </c>
      <c r="AR40" s="35">
        <f>$O$28/'Fixed data'!$C$7</f>
        <v>-1.8069068888888889E-4</v>
      </c>
      <c r="AS40" s="35">
        <f>$O$28/'Fixed data'!$C$7</f>
        <v>-1.8069068888888889E-4</v>
      </c>
      <c r="AT40" s="35">
        <f>$O$28/'Fixed data'!$C$7</f>
        <v>-1.8069068888888889E-4</v>
      </c>
      <c r="AU40" s="35">
        <f>$O$28/'Fixed data'!$C$7</f>
        <v>-1.8069068888888889E-4</v>
      </c>
      <c r="AV40" s="35">
        <f>$O$28/'Fixed data'!$C$7</f>
        <v>-1.8069068888888889E-4</v>
      </c>
      <c r="AW40" s="35">
        <f>$O$28/'Fixed data'!$C$7</f>
        <v>-1.8069068888888889E-4</v>
      </c>
      <c r="AX40" s="35">
        <f>$O$28/'Fixed data'!$C$7</f>
        <v>-1.8069068888888889E-4</v>
      </c>
      <c r="AY40" s="35">
        <f>$O$28/'Fixed data'!$C$7</f>
        <v>-1.8069068888888889E-4</v>
      </c>
      <c r="AZ40" s="35">
        <f>$O$28/'Fixed data'!$C$7</f>
        <v>-1.8069068888888889E-4</v>
      </c>
      <c r="BA40" s="35">
        <f>$O$28/'Fixed data'!$C$7</f>
        <v>-1.8069068888888889E-4</v>
      </c>
      <c r="BB40" s="35">
        <f>$O$28/'Fixed data'!$C$7</f>
        <v>-1.8069068888888889E-4</v>
      </c>
      <c r="BC40" s="35">
        <f>$O$28/'Fixed data'!$C$7</f>
        <v>-1.8069068888888889E-4</v>
      </c>
      <c r="BD40" s="35">
        <f>$O$28/'Fixed data'!$C$7</f>
        <v>-1.8069068888888889E-4</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-1.8069068888888889E-4</v>
      </c>
      <c r="R41" s="35">
        <f>$P$28/'Fixed data'!$C$7</f>
        <v>-1.8069068888888889E-4</v>
      </c>
      <c r="S41" s="35">
        <f>$P$28/'Fixed data'!$C$7</f>
        <v>-1.8069068888888889E-4</v>
      </c>
      <c r="T41" s="35">
        <f>$P$28/'Fixed data'!$C$7</f>
        <v>-1.8069068888888889E-4</v>
      </c>
      <c r="U41" s="35">
        <f>$P$28/'Fixed data'!$C$7</f>
        <v>-1.8069068888888889E-4</v>
      </c>
      <c r="V41" s="35">
        <f>$P$28/'Fixed data'!$C$7</f>
        <v>-1.8069068888888889E-4</v>
      </c>
      <c r="W41" s="35">
        <f>$P$28/'Fixed data'!$C$7</f>
        <v>-1.8069068888888889E-4</v>
      </c>
      <c r="X41" s="35">
        <f>$P$28/'Fixed data'!$C$7</f>
        <v>-1.8069068888888889E-4</v>
      </c>
      <c r="Y41" s="35">
        <f>$P$28/'Fixed data'!$C$7</f>
        <v>-1.8069068888888889E-4</v>
      </c>
      <c r="Z41" s="35">
        <f>$P$28/'Fixed data'!$C$7</f>
        <v>-1.8069068888888889E-4</v>
      </c>
      <c r="AA41" s="35">
        <f>$P$28/'Fixed data'!$C$7</f>
        <v>-1.8069068888888889E-4</v>
      </c>
      <c r="AB41" s="35">
        <f>$P$28/'Fixed data'!$C$7</f>
        <v>-1.8069068888888889E-4</v>
      </c>
      <c r="AC41" s="35">
        <f>$P$28/'Fixed data'!$C$7</f>
        <v>-1.8069068888888889E-4</v>
      </c>
      <c r="AD41" s="35">
        <f>$P$28/'Fixed data'!$C$7</f>
        <v>-1.8069068888888889E-4</v>
      </c>
      <c r="AE41" s="35">
        <f>$P$28/'Fixed data'!$C$7</f>
        <v>-1.8069068888888889E-4</v>
      </c>
      <c r="AF41" s="35">
        <f>$P$28/'Fixed data'!$C$7</f>
        <v>-1.8069068888888889E-4</v>
      </c>
      <c r="AG41" s="35">
        <f>$P$28/'Fixed data'!$C$7</f>
        <v>-1.8069068888888889E-4</v>
      </c>
      <c r="AH41" s="35">
        <f>$P$28/'Fixed data'!$C$7</f>
        <v>-1.8069068888888889E-4</v>
      </c>
      <c r="AI41" s="35">
        <f>$P$28/'Fixed data'!$C$7</f>
        <v>-1.8069068888888889E-4</v>
      </c>
      <c r="AJ41" s="35">
        <f>$P$28/'Fixed data'!$C$7</f>
        <v>-1.8069068888888889E-4</v>
      </c>
      <c r="AK41" s="35">
        <f>$P$28/'Fixed data'!$C$7</f>
        <v>-1.8069068888888889E-4</v>
      </c>
      <c r="AL41" s="35">
        <f>$P$28/'Fixed data'!$C$7</f>
        <v>-1.8069068888888889E-4</v>
      </c>
      <c r="AM41" s="35">
        <f>$P$28/'Fixed data'!$C$7</f>
        <v>-1.8069068888888889E-4</v>
      </c>
      <c r="AN41" s="35">
        <f>$P$28/'Fixed data'!$C$7</f>
        <v>-1.8069068888888889E-4</v>
      </c>
      <c r="AO41" s="35">
        <f>$P$28/'Fixed data'!$C$7</f>
        <v>-1.8069068888888889E-4</v>
      </c>
      <c r="AP41" s="35">
        <f>$P$28/'Fixed data'!$C$7</f>
        <v>-1.8069068888888889E-4</v>
      </c>
      <c r="AQ41" s="35">
        <f>$P$28/'Fixed data'!$C$7</f>
        <v>-1.8069068888888889E-4</v>
      </c>
      <c r="AR41" s="35">
        <f>$P$28/'Fixed data'!$C$7</f>
        <v>-1.8069068888888889E-4</v>
      </c>
      <c r="AS41" s="35">
        <f>$P$28/'Fixed data'!$C$7</f>
        <v>-1.8069068888888889E-4</v>
      </c>
      <c r="AT41" s="35">
        <f>$P$28/'Fixed data'!$C$7</f>
        <v>-1.8069068888888889E-4</v>
      </c>
      <c r="AU41" s="35">
        <f>$P$28/'Fixed data'!$C$7</f>
        <v>-1.8069068888888889E-4</v>
      </c>
      <c r="AV41" s="35">
        <f>$P$28/'Fixed data'!$C$7</f>
        <v>-1.8069068888888889E-4</v>
      </c>
      <c r="AW41" s="35">
        <f>$P$28/'Fixed data'!$C$7</f>
        <v>-1.8069068888888889E-4</v>
      </c>
      <c r="AX41" s="35">
        <f>$P$28/'Fixed data'!$C$7</f>
        <v>-1.8069068888888889E-4</v>
      </c>
      <c r="AY41" s="35">
        <f>$P$28/'Fixed data'!$C$7</f>
        <v>-1.8069068888888889E-4</v>
      </c>
      <c r="AZ41" s="35">
        <f>$P$28/'Fixed data'!$C$7</f>
        <v>-1.8069068888888889E-4</v>
      </c>
      <c r="BA41" s="35">
        <f>$P$28/'Fixed data'!$C$7</f>
        <v>-1.8069068888888889E-4</v>
      </c>
      <c r="BB41" s="35">
        <f>$P$28/'Fixed data'!$C$7</f>
        <v>-1.8069068888888889E-4</v>
      </c>
      <c r="BC41" s="35">
        <f>$P$28/'Fixed data'!$C$7</f>
        <v>-1.8069068888888889E-4</v>
      </c>
      <c r="BD41" s="35">
        <f>$P$28/'Fixed data'!$C$7</f>
        <v>-1.8069068888888889E-4</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-1.8069068888888889E-4</v>
      </c>
      <c r="S42" s="35">
        <f>$Q$28/'Fixed data'!$C$7</f>
        <v>-1.8069068888888889E-4</v>
      </c>
      <c r="T42" s="35">
        <f>$Q$28/'Fixed data'!$C$7</f>
        <v>-1.8069068888888889E-4</v>
      </c>
      <c r="U42" s="35">
        <f>$Q$28/'Fixed data'!$C$7</f>
        <v>-1.8069068888888889E-4</v>
      </c>
      <c r="V42" s="35">
        <f>$Q$28/'Fixed data'!$C$7</f>
        <v>-1.8069068888888889E-4</v>
      </c>
      <c r="W42" s="35">
        <f>$Q$28/'Fixed data'!$C$7</f>
        <v>-1.8069068888888889E-4</v>
      </c>
      <c r="X42" s="35">
        <f>$Q$28/'Fixed data'!$C$7</f>
        <v>-1.8069068888888889E-4</v>
      </c>
      <c r="Y42" s="35">
        <f>$Q$28/'Fixed data'!$C$7</f>
        <v>-1.8069068888888889E-4</v>
      </c>
      <c r="Z42" s="35">
        <f>$Q$28/'Fixed data'!$C$7</f>
        <v>-1.8069068888888889E-4</v>
      </c>
      <c r="AA42" s="35">
        <f>$Q$28/'Fixed data'!$C$7</f>
        <v>-1.8069068888888889E-4</v>
      </c>
      <c r="AB42" s="35">
        <f>$Q$28/'Fixed data'!$C$7</f>
        <v>-1.8069068888888889E-4</v>
      </c>
      <c r="AC42" s="35">
        <f>$Q$28/'Fixed data'!$C$7</f>
        <v>-1.8069068888888889E-4</v>
      </c>
      <c r="AD42" s="35">
        <f>$Q$28/'Fixed data'!$C$7</f>
        <v>-1.8069068888888889E-4</v>
      </c>
      <c r="AE42" s="35">
        <f>$Q$28/'Fixed data'!$C$7</f>
        <v>-1.8069068888888889E-4</v>
      </c>
      <c r="AF42" s="35">
        <f>$Q$28/'Fixed data'!$C$7</f>
        <v>-1.8069068888888889E-4</v>
      </c>
      <c r="AG42" s="35">
        <f>$Q$28/'Fixed data'!$C$7</f>
        <v>-1.8069068888888889E-4</v>
      </c>
      <c r="AH42" s="35">
        <f>$Q$28/'Fixed data'!$C$7</f>
        <v>-1.8069068888888889E-4</v>
      </c>
      <c r="AI42" s="35">
        <f>$Q$28/'Fixed data'!$C$7</f>
        <v>-1.8069068888888889E-4</v>
      </c>
      <c r="AJ42" s="35">
        <f>$Q$28/'Fixed data'!$C$7</f>
        <v>-1.8069068888888889E-4</v>
      </c>
      <c r="AK42" s="35">
        <f>$Q$28/'Fixed data'!$C$7</f>
        <v>-1.8069068888888889E-4</v>
      </c>
      <c r="AL42" s="35">
        <f>$Q$28/'Fixed data'!$C$7</f>
        <v>-1.8069068888888889E-4</v>
      </c>
      <c r="AM42" s="35">
        <f>$Q$28/'Fixed data'!$C$7</f>
        <v>-1.8069068888888889E-4</v>
      </c>
      <c r="AN42" s="35">
        <f>$Q$28/'Fixed data'!$C$7</f>
        <v>-1.8069068888888889E-4</v>
      </c>
      <c r="AO42" s="35">
        <f>$Q$28/'Fixed data'!$C$7</f>
        <v>-1.8069068888888889E-4</v>
      </c>
      <c r="AP42" s="35">
        <f>$Q$28/'Fixed data'!$C$7</f>
        <v>-1.8069068888888889E-4</v>
      </c>
      <c r="AQ42" s="35">
        <f>$Q$28/'Fixed data'!$C$7</f>
        <v>-1.8069068888888889E-4</v>
      </c>
      <c r="AR42" s="35">
        <f>$Q$28/'Fixed data'!$C$7</f>
        <v>-1.8069068888888889E-4</v>
      </c>
      <c r="AS42" s="35">
        <f>$Q$28/'Fixed data'!$C$7</f>
        <v>-1.8069068888888889E-4</v>
      </c>
      <c r="AT42" s="35">
        <f>$Q$28/'Fixed data'!$C$7</f>
        <v>-1.8069068888888889E-4</v>
      </c>
      <c r="AU42" s="35">
        <f>$Q$28/'Fixed data'!$C$7</f>
        <v>-1.8069068888888889E-4</v>
      </c>
      <c r="AV42" s="35">
        <f>$Q$28/'Fixed data'!$C$7</f>
        <v>-1.8069068888888889E-4</v>
      </c>
      <c r="AW42" s="35">
        <f>$Q$28/'Fixed data'!$C$7</f>
        <v>-1.8069068888888889E-4</v>
      </c>
      <c r="AX42" s="35">
        <f>$Q$28/'Fixed data'!$C$7</f>
        <v>-1.8069068888888889E-4</v>
      </c>
      <c r="AY42" s="35">
        <f>$Q$28/'Fixed data'!$C$7</f>
        <v>-1.8069068888888889E-4</v>
      </c>
      <c r="AZ42" s="35">
        <f>$Q$28/'Fixed data'!$C$7</f>
        <v>-1.8069068888888889E-4</v>
      </c>
      <c r="BA42" s="35">
        <f>$Q$28/'Fixed data'!$C$7</f>
        <v>-1.8069068888888889E-4</v>
      </c>
      <c r="BB42" s="35">
        <f>$Q$28/'Fixed data'!$C$7</f>
        <v>-1.8069068888888889E-4</v>
      </c>
      <c r="BC42" s="35">
        <f>$Q$28/'Fixed data'!$C$7</f>
        <v>-1.8069068888888889E-4</v>
      </c>
      <c r="BD42" s="35">
        <f>$Q$28/'Fixed data'!$C$7</f>
        <v>-1.8069068888888889E-4</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-1.8069068888888889E-4</v>
      </c>
      <c r="T43" s="35">
        <f>$R$28/'Fixed data'!$C$7</f>
        <v>-1.8069068888888889E-4</v>
      </c>
      <c r="U43" s="35">
        <f>$R$28/'Fixed data'!$C$7</f>
        <v>-1.8069068888888889E-4</v>
      </c>
      <c r="V43" s="35">
        <f>$R$28/'Fixed data'!$C$7</f>
        <v>-1.8069068888888889E-4</v>
      </c>
      <c r="W43" s="35">
        <f>$R$28/'Fixed data'!$C$7</f>
        <v>-1.8069068888888889E-4</v>
      </c>
      <c r="X43" s="35">
        <f>$R$28/'Fixed data'!$C$7</f>
        <v>-1.8069068888888889E-4</v>
      </c>
      <c r="Y43" s="35">
        <f>$R$28/'Fixed data'!$C$7</f>
        <v>-1.8069068888888889E-4</v>
      </c>
      <c r="Z43" s="35">
        <f>$R$28/'Fixed data'!$C$7</f>
        <v>-1.8069068888888889E-4</v>
      </c>
      <c r="AA43" s="35">
        <f>$R$28/'Fixed data'!$C$7</f>
        <v>-1.8069068888888889E-4</v>
      </c>
      <c r="AB43" s="35">
        <f>$R$28/'Fixed data'!$C$7</f>
        <v>-1.8069068888888889E-4</v>
      </c>
      <c r="AC43" s="35">
        <f>$R$28/'Fixed data'!$C$7</f>
        <v>-1.8069068888888889E-4</v>
      </c>
      <c r="AD43" s="35">
        <f>$R$28/'Fixed data'!$C$7</f>
        <v>-1.8069068888888889E-4</v>
      </c>
      <c r="AE43" s="35">
        <f>$R$28/'Fixed data'!$C$7</f>
        <v>-1.8069068888888889E-4</v>
      </c>
      <c r="AF43" s="35">
        <f>$R$28/'Fixed data'!$C$7</f>
        <v>-1.8069068888888889E-4</v>
      </c>
      <c r="AG43" s="35">
        <f>$R$28/'Fixed data'!$C$7</f>
        <v>-1.8069068888888889E-4</v>
      </c>
      <c r="AH43" s="35">
        <f>$R$28/'Fixed data'!$C$7</f>
        <v>-1.8069068888888889E-4</v>
      </c>
      <c r="AI43" s="35">
        <f>$R$28/'Fixed data'!$C$7</f>
        <v>-1.8069068888888889E-4</v>
      </c>
      <c r="AJ43" s="35">
        <f>$R$28/'Fixed data'!$C$7</f>
        <v>-1.8069068888888889E-4</v>
      </c>
      <c r="AK43" s="35">
        <f>$R$28/'Fixed data'!$C$7</f>
        <v>-1.8069068888888889E-4</v>
      </c>
      <c r="AL43" s="35">
        <f>$R$28/'Fixed data'!$C$7</f>
        <v>-1.8069068888888889E-4</v>
      </c>
      <c r="AM43" s="35">
        <f>$R$28/'Fixed data'!$C$7</f>
        <v>-1.8069068888888889E-4</v>
      </c>
      <c r="AN43" s="35">
        <f>$R$28/'Fixed data'!$C$7</f>
        <v>-1.8069068888888889E-4</v>
      </c>
      <c r="AO43" s="35">
        <f>$R$28/'Fixed data'!$C$7</f>
        <v>-1.8069068888888889E-4</v>
      </c>
      <c r="AP43" s="35">
        <f>$R$28/'Fixed data'!$C$7</f>
        <v>-1.8069068888888889E-4</v>
      </c>
      <c r="AQ43" s="35">
        <f>$R$28/'Fixed data'!$C$7</f>
        <v>-1.8069068888888889E-4</v>
      </c>
      <c r="AR43" s="35">
        <f>$R$28/'Fixed data'!$C$7</f>
        <v>-1.8069068888888889E-4</v>
      </c>
      <c r="AS43" s="35">
        <f>$R$28/'Fixed data'!$C$7</f>
        <v>-1.8069068888888889E-4</v>
      </c>
      <c r="AT43" s="35">
        <f>$R$28/'Fixed data'!$C$7</f>
        <v>-1.8069068888888889E-4</v>
      </c>
      <c r="AU43" s="35">
        <f>$R$28/'Fixed data'!$C$7</f>
        <v>-1.8069068888888889E-4</v>
      </c>
      <c r="AV43" s="35">
        <f>$R$28/'Fixed data'!$C$7</f>
        <v>-1.8069068888888889E-4</v>
      </c>
      <c r="AW43" s="35">
        <f>$R$28/'Fixed data'!$C$7</f>
        <v>-1.8069068888888889E-4</v>
      </c>
      <c r="AX43" s="35">
        <f>$R$28/'Fixed data'!$C$7</f>
        <v>-1.8069068888888889E-4</v>
      </c>
      <c r="AY43" s="35">
        <f>$R$28/'Fixed data'!$C$7</f>
        <v>-1.8069068888888889E-4</v>
      </c>
      <c r="AZ43" s="35">
        <f>$R$28/'Fixed data'!$C$7</f>
        <v>-1.8069068888888889E-4</v>
      </c>
      <c r="BA43" s="35">
        <f>$R$28/'Fixed data'!$C$7</f>
        <v>-1.8069068888888889E-4</v>
      </c>
      <c r="BB43" s="35">
        <f>$R$28/'Fixed data'!$C$7</f>
        <v>-1.8069068888888889E-4</v>
      </c>
      <c r="BC43" s="35">
        <f>$R$28/'Fixed data'!$C$7</f>
        <v>-1.8069068888888889E-4</v>
      </c>
      <c r="BD43" s="35">
        <f>$R$28/'Fixed data'!$C$7</f>
        <v>-1.8069068888888889E-4</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-1.8069068888888889E-4</v>
      </c>
      <c r="U44" s="35">
        <f>$S$28/'Fixed data'!$C$7</f>
        <v>-1.8069068888888889E-4</v>
      </c>
      <c r="V44" s="35">
        <f>$S$28/'Fixed data'!$C$7</f>
        <v>-1.8069068888888889E-4</v>
      </c>
      <c r="W44" s="35">
        <f>$S$28/'Fixed data'!$C$7</f>
        <v>-1.8069068888888889E-4</v>
      </c>
      <c r="X44" s="35">
        <f>$S$28/'Fixed data'!$C$7</f>
        <v>-1.8069068888888889E-4</v>
      </c>
      <c r="Y44" s="35">
        <f>$S$28/'Fixed data'!$C$7</f>
        <v>-1.8069068888888889E-4</v>
      </c>
      <c r="Z44" s="35">
        <f>$S$28/'Fixed data'!$C$7</f>
        <v>-1.8069068888888889E-4</v>
      </c>
      <c r="AA44" s="35">
        <f>$S$28/'Fixed data'!$C$7</f>
        <v>-1.8069068888888889E-4</v>
      </c>
      <c r="AB44" s="35">
        <f>$S$28/'Fixed data'!$C$7</f>
        <v>-1.8069068888888889E-4</v>
      </c>
      <c r="AC44" s="35">
        <f>$S$28/'Fixed data'!$C$7</f>
        <v>-1.8069068888888889E-4</v>
      </c>
      <c r="AD44" s="35">
        <f>$S$28/'Fixed data'!$C$7</f>
        <v>-1.8069068888888889E-4</v>
      </c>
      <c r="AE44" s="35">
        <f>$S$28/'Fixed data'!$C$7</f>
        <v>-1.8069068888888889E-4</v>
      </c>
      <c r="AF44" s="35">
        <f>$S$28/'Fixed data'!$C$7</f>
        <v>-1.8069068888888889E-4</v>
      </c>
      <c r="AG44" s="35">
        <f>$S$28/'Fixed data'!$C$7</f>
        <v>-1.8069068888888889E-4</v>
      </c>
      <c r="AH44" s="35">
        <f>$S$28/'Fixed data'!$C$7</f>
        <v>-1.8069068888888889E-4</v>
      </c>
      <c r="AI44" s="35">
        <f>$S$28/'Fixed data'!$C$7</f>
        <v>-1.8069068888888889E-4</v>
      </c>
      <c r="AJ44" s="35">
        <f>$S$28/'Fixed data'!$C$7</f>
        <v>-1.8069068888888889E-4</v>
      </c>
      <c r="AK44" s="35">
        <f>$S$28/'Fixed data'!$C$7</f>
        <v>-1.8069068888888889E-4</v>
      </c>
      <c r="AL44" s="35">
        <f>$S$28/'Fixed data'!$C$7</f>
        <v>-1.8069068888888889E-4</v>
      </c>
      <c r="AM44" s="35">
        <f>$S$28/'Fixed data'!$C$7</f>
        <v>-1.8069068888888889E-4</v>
      </c>
      <c r="AN44" s="35">
        <f>$S$28/'Fixed data'!$C$7</f>
        <v>-1.8069068888888889E-4</v>
      </c>
      <c r="AO44" s="35">
        <f>$S$28/'Fixed data'!$C$7</f>
        <v>-1.8069068888888889E-4</v>
      </c>
      <c r="AP44" s="35">
        <f>$S$28/'Fixed data'!$C$7</f>
        <v>-1.8069068888888889E-4</v>
      </c>
      <c r="AQ44" s="35">
        <f>$S$28/'Fixed data'!$C$7</f>
        <v>-1.8069068888888889E-4</v>
      </c>
      <c r="AR44" s="35">
        <f>$S$28/'Fixed data'!$C$7</f>
        <v>-1.8069068888888889E-4</v>
      </c>
      <c r="AS44" s="35">
        <f>$S$28/'Fixed data'!$C$7</f>
        <v>-1.8069068888888889E-4</v>
      </c>
      <c r="AT44" s="35">
        <f>$S$28/'Fixed data'!$C$7</f>
        <v>-1.8069068888888889E-4</v>
      </c>
      <c r="AU44" s="35">
        <f>$S$28/'Fixed data'!$C$7</f>
        <v>-1.8069068888888889E-4</v>
      </c>
      <c r="AV44" s="35">
        <f>$S$28/'Fixed data'!$C$7</f>
        <v>-1.8069068888888889E-4</v>
      </c>
      <c r="AW44" s="35">
        <f>$S$28/'Fixed data'!$C$7</f>
        <v>-1.8069068888888889E-4</v>
      </c>
      <c r="AX44" s="35">
        <f>$S$28/'Fixed data'!$C$7</f>
        <v>-1.8069068888888889E-4</v>
      </c>
      <c r="AY44" s="35">
        <f>$S$28/'Fixed data'!$C$7</f>
        <v>-1.8069068888888889E-4</v>
      </c>
      <c r="AZ44" s="35">
        <f>$S$28/'Fixed data'!$C$7</f>
        <v>-1.8069068888888889E-4</v>
      </c>
      <c r="BA44" s="35">
        <f>$S$28/'Fixed data'!$C$7</f>
        <v>-1.8069068888888889E-4</v>
      </c>
      <c r="BB44" s="35">
        <f>$S$28/'Fixed data'!$C$7</f>
        <v>-1.8069068888888889E-4</v>
      </c>
      <c r="BC44" s="35">
        <f>$S$28/'Fixed data'!$C$7</f>
        <v>-1.8069068888888889E-4</v>
      </c>
      <c r="BD44" s="35">
        <f>$S$28/'Fixed data'!$C$7</f>
        <v>-1.8069068888888889E-4</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-1.8069068888888889E-4</v>
      </c>
      <c r="V45" s="35">
        <f>$T$28/'Fixed data'!$C$7</f>
        <v>-1.8069068888888889E-4</v>
      </c>
      <c r="W45" s="35">
        <f>$T$28/'Fixed data'!$C$7</f>
        <v>-1.8069068888888889E-4</v>
      </c>
      <c r="X45" s="35">
        <f>$T$28/'Fixed data'!$C$7</f>
        <v>-1.8069068888888889E-4</v>
      </c>
      <c r="Y45" s="35">
        <f>$T$28/'Fixed data'!$C$7</f>
        <v>-1.8069068888888889E-4</v>
      </c>
      <c r="Z45" s="35">
        <f>$T$28/'Fixed data'!$C$7</f>
        <v>-1.8069068888888889E-4</v>
      </c>
      <c r="AA45" s="35">
        <f>$T$28/'Fixed data'!$C$7</f>
        <v>-1.8069068888888889E-4</v>
      </c>
      <c r="AB45" s="35">
        <f>$T$28/'Fixed data'!$C$7</f>
        <v>-1.8069068888888889E-4</v>
      </c>
      <c r="AC45" s="35">
        <f>$T$28/'Fixed data'!$C$7</f>
        <v>-1.8069068888888889E-4</v>
      </c>
      <c r="AD45" s="35">
        <f>$T$28/'Fixed data'!$C$7</f>
        <v>-1.8069068888888889E-4</v>
      </c>
      <c r="AE45" s="35">
        <f>$T$28/'Fixed data'!$C$7</f>
        <v>-1.8069068888888889E-4</v>
      </c>
      <c r="AF45" s="35">
        <f>$T$28/'Fixed data'!$C$7</f>
        <v>-1.8069068888888889E-4</v>
      </c>
      <c r="AG45" s="35">
        <f>$T$28/'Fixed data'!$C$7</f>
        <v>-1.8069068888888889E-4</v>
      </c>
      <c r="AH45" s="35">
        <f>$T$28/'Fixed data'!$C$7</f>
        <v>-1.8069068888888889E-4</v>
      </c>
      <c r="AI45" s="35">
        <f>$T$28/'Fixed data'!$C$7</f>
        <v>-1.8069068888888889E-4</v>
      </c>
      <c r="AJ45" s="35">
        <f>$T$28/'Fixed data'!$C$7</f>
        <v>-1.8069068888888889E-4</v>
      </c>
      <c r="AK45" s="35">
        <f>$T$28/'Fixed data'!$C$7</f>
        <v>-1.8069068888888889E-4</v>
      </c>
      <c r="AL45" s="35">
        <f>$T$28/'Fixed data'!$C$7</f>
        <v>-1.8069068888888889E-4</v>
      </c>
      <c r="AM45" s="35">
        <f>$T$28/'Fixed data'!$C$7</f>
        <v>-1.8069068888888889E-4</v>
      </c>
      <c r="AN45" s="35">
        <f>$T$28/'Fixed data'!$C$7</f>
        <v>-1.8069068888888889E-4</v>
      </c>
      <c r="AO45" s="35">
        <f>$T$28/'Fixed data'!$C$7</f>
        <v>-1.8069068888888889E-4</v>
      </c>
      <c r="AP45" s="35">
        <f>$T$28/'Fixed data'!$C$7</f>
        <v>-1.8069068888888889E-4</v>
      </c>
      <c r="AQ45" s="35">
        <f>$T$28/'Fixed data'!$C$7</f>
        <v>-1.8069068888888889E-4</v>
      </c>
      <c r="AR45" s="35">
        <f>$T$28/'Fixed data'!$C$7</f>
        <v>-1.8069068888888889E-4</v>
      </c>
      <c r="AS45" s="35">
        <f>$T$28/'Fixed data'!$C$7</f>
        <v>-1.8069068888888889E-4</v>
      </c>
      <c r="AT45" s="35">
        <f>$T$28/'Fixed data'!$C$7</f>
        <v>-1.8069068888888889E-4</v>
      </c>
      <c r="AU45" s="35">
        <f>$T$28/'Fixed data'!$C$7</f>
        <v>-1.8069068888888889E-4</v>
      </c>
      <c r="AV45" s="35">
        <f>$T$28/'Fixed data'!$C$7</f>
        <v>-1.8069068888888889E-4</v>
      </c>
      <c r="AW45" s="35">
        <f>$T$28/'Fixed data'!$C$7</f>
        <v>-1.8069068888888889E-4</v>
      </c>
      <c r="AX45" s="35">
        <f>$T$28/'Fixed data'!$C$7</f>
        <v>-1.8069068888888889E-4</v>
      </c>
      <c r="AY45" s="35">
        <f>$T$28/'Fixed data'!$C$7</f>
        <v>-1.8069068888888889E-4</v>
      </c>
      <c r="AZ45" s="35">
        <f>$T$28/'Fixed data'!$C$7</f>
        <v>-1.8069068888888889E-4</v>
      </c>
      <c r="BA45" s="35">
        <f>$T$28/'Fixed data'!$C$7</f>
        <v>-1.8069068888888889E-4</v>
      </c>
      <c r="BB45" s="35">
        <f>$T$28/'Fixed data'!$C$7</f>
        <v>-1.8069068888888889E-4</v>
      </c>
      <c r="BC45" s="35">
        <f>$T$28/'Fixed data'!$C$7</f>
        <v>-1.8069068888888889E-4</v>
      </c>
      <c r="BD45" s="35">
        <f>$T$28/'Fixed data'!$C$7</f>
        <v>-1.8069068888888889E-4</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-9.8243071111111103E-4</v>
      </c>
      <c r="G60" s="35">
        <f t="shared" si="5"/>
        <v>-1.0853436222222222E-3</v>
      </c>
      <c r="H60" s="35">
        <f t="shared" si="5"/>
        <v>-1.0853436222222222E-3</v>
      </c>
      <c r="I60" s="35">
        <f t="shared" si="5"/>
        <v>-1.0853436222222222E-3</v>
      </c>
      <c r="J60" s="35">
        <f t="shared" si="5"/>
        <v>-1.2660343111111111E-3</v>
      </c>
      <c r="K60" s="35">
        <f t="shared" si="5"/>
        <v>-1.4467250000000001E-3</v>
      </c>
      <c r="L60" s="35">
        <f t="shared" si="5"/>
        <v>-0.31273852679999997</v>
      </c>
      <c r="M60" s="35">
        <f t="shared" si="5"/>
        <v>-0.31291921748888885</v>
      </c>
      <c r="N60" s="35">
        <f t="shared" si="5"/>
        <v>-0.31309990817777772</v>
      </c>
      <c r="O60" s="35">
        <f t="shared" si="5"/>
        <v>-0.31328059886666659</v>
      </c>
      <c r="P60" s="35">
        <f t="shared" si="5"/>
        <v>-0.31346128955555547</v>
      </c>
      <c r="Q60" s="35">
        <f t="shared" si="5"/>
        <v>-0.31364198024444434</v>
      </c>
      <c r="R60" s="35">
        <f t="shared" si="5"/>
        <v>-0.31382267093333321</v>
      </c>
      <c r="S60" s="35">
        <f t="shared" si="5"/>
        <v>-0.31400336162222209</v>
      </c>
      <c r="T60" s="35">
        <f t="shared" si="5"/>
        <v>-0.31418405231111096</v>
      </c>
      <c r="U60" s="35">
        <f t="shared" si="5"/>
        <v>-0.31436474299999984</v>
      </c>
      <c r="V60" s="35">
        <f t="shared" si="5"/>
        <v>-0.31436474299999984</v>
      </c>
      <c r="W60" s="35">
        <f t="shared" si="5"/>
        <v>-0.31436474299999984</v>
      </c>
      <c r="X60" s="35">
        <f t="shared" si="5"/>
        <v>-0.31436474299999984</v>
      </c>
      <c r="Y60" s="35">
        <f t="shared" si="5"/>
        <v>-0.31436474299999984</v>
      </c>
      <c r="Z60" s="35">
        <f t="shared" si="5"/>
        <v>-0.31436474299999984</v>
      </c>
      <c r="AA60" s="35">
        <f t="shared" si="5"/>
        <v>-0.31436474299999984</v>
      </c>
      <c r="AB60" s="35">
        <f t="shared" si="5"/>
        <v>-0.31436474299999984</v>
      </c>
      <c r="AC60" s="35">
        <f t="shared" si="5"/>
        <v>-0.31436474299999984</v>
      </c>
      <c r="AD60" s="35">
        <f t="shared" si="5"/>
        <v>-0.31436474299999984</v>
      </c>
      <c r="AE60" s="35">
        <f t="shared" si="5"/>
        <v>-0.31436474299999984</v>
      </c>
      <c r="AF60" s="35">
        <f t="shared" si="5"/>
        <v>-0.31436474299999984</v>
      </c>
      <c r="AG60" s="35">
        <f t="shared" si="5"/>
        <v>-0.31436474299999984</v>
      </c>
      <c r="AH60" s="35">
        <f t="shared" si="5"/>
        <v>-0.31436474299999984</v>
      </c>
      <c r="AI60" s="35">
        <f t="shared" si="5"/>
        <v>-0.31436474299999984</v>
      </c>
      <c r="AJ60" s="35">
        <f t="shared" si="5"/>
        <v>-0.31436474299999984</v>
      </c>
      <c r="AK60" s="35">
        <f t="shared" si="5"/>
        <v>-0.31436474299999984</v>
      </c>
      <c r="AL60" s="35">
        <f t="shared" si="5"/>
        <v>-0.31436474299999984</v>
      </c>
      <c r="AM60" s="35">
        <f t="shared" si="5"/>
        <v>-0.31436474299999984</v>
      </c>
      <c r="AN60" s="35">
        <f t="shared" si="5"/>
        <v>-0.31436474299999984</v>
      </c>
      <c r="AO60" s="35">
        <f t="shared" si="5"/>
        <v>-0.31436474299999984</v>
      </c>
      <c r="AP60" s="35">
        <f t="shared" si="5"/>
        <v>-0.31436474299999984</v>
      </c>
      <c r="AQ60" s="35">
        <f t="shared" si="5"/>
        <v>-0.31436474299999984</v>
      </c>
      <c r="AR60" s="35">
        <f t="shared" si="5"/>
        <v>-0.31436474299999984</v>
      </c>
      <c r="AS60" s="35">
        <f t="shared" si="5"/>
        <v>-0.31436474299999984</v>
      </c>
      <c r="AT60" s="35">
        <f t="shared" si="5"/>
        <v>-0.31436474299999984</v>
      </c>
      <c r="AU60" s="35">
        <f t="shared" si="5"/>
        <v>-0.31436474299999984</v>
      </c>
      <c r="AV60" s="35">
        <f t="shared" si="5"/>
        <v>-0.31436474299999984</v>
      </c>
      <c r="AW60" s="35">
        <f t="shared" si="5"/>
        <v>-0.31436474299999984</v>
      </c>
      <c r="AX60" s="35">
        <f t="shared" si="5"/>
        <v>-0.31436474299999984</v>
      </c>
      <c r="AY60" s="35">
        <f t="shared" si="5"/>
        <v>-0.31338231228888874</v>
      </c>
      <c r="AZ60" s="35">
        <f t="shared" si="5"/>
        <v>-0.31327939937777766</v>
      </c>
      <c r="BA60" s="35">
        <f t="shared" si="5"/>
        <v>-0.31327939937777766</v>
      </c>
      <c r="BB60" s="35">
        <f t="shared" si="5"/>
        <v>-0.31327939937777766</v>
      </c>
      <c r="BC60" s="35">
        <f t="shared" si="5"/>
        <v>-0.31309870868888873</v>
      </c>
      <c r="BD60" s="35">
        <f t="shared" si="5"/>
        <v>-0.31291801799999985</v>
      </c>
    </row>
    <row r="61" spans="1:56" ht="17.25" hidden="1" customHeight="1" outlineLevel="1" x14ac:dyDescent="0.35">
      <c r="A61" s="114"/>
      <c r="B61" s="9" t="s">
        <v>34</v>
      </c>
      <c r="C61" s="9" t="s">
        <v>59</v>
      </c>
      <c r="D61" s="9" t="s">
        <v>38</v>
      </c>
      <c r="E61" s="35">
        <v>0</v>
      </c>
      <c r="F61" s="35">
        <f>E62</f>
        <v>-4.4209381999999998E-2</v>
      </c>
      <c r="G61" s="35">
        <f t="shared" ref="G61:BD61" si="6">F62</f>
        <v>-4.7858032288888887E-2</v>
      </c>
      <c r="H61" s="35">
        <f t="shared" si="6"/>
        <v>-4.6772688666666666E-2</v>
      </c>
      <c r="I61" s="35">
        <f t="shared" si="6"/>
        <v>-4.5687345044444445E-2</v>
      </c>
      <c r="J61" s="35">
        <f t="shared" si="6"/>
        <v>-5.2733082422222223E-2</v>
      </c>
      <c r="K61" s="35">
        <f t="shared" si="6"/>
        <v>-5.9598129111111113E-2</v>
      </c>
      <c r="L61" s="35">
        <f t="shared" si="6"/>
        <v>-14.06628248511111</v>
      </c>
      <c r="M61" s="35">
        <f t="shared" si="6"/>
        <v>-13.761675039311109</v>
      </c>
      <c r="N61" s="35">
        <f t="shared" si="6"/>
        <v>-13.456886902822221</v>
      </c>
      <c r="O61" s="35">
        <f t="shared" si="6"/>
        <v>-13.151918075644444</v>
      </c>
      <c r="P61" s="35">
        <f t="shared" si="6"/>
        <v>-12.846768557777777</v>
      </c>
      <c r="Q61" s="35">
        <f t="shared" si="6"/>
        <v>-12.541438349222222</v>
      </c>
      <c r="R61" s="35">
        <f t="shared" si="6"/>
        <v>-12.235927449977778</v>
      </c>
      <c r="S61" s="35">
        <f t="shared" si="6"/>
        <v>-11.930235860044444</v>
      </c>
      <c r="T61" s="35">
        <f t="shared" si="6"/>
        <v>-11.624363579422223</v>
      </c>
      <c r="U61" s="35">
        <f t="shared" si="6"/>
        <v>-11.318310608111112</v>
      </c>
      <c r="V61" s="35">
        <f t="shared" si="6"/>
        <v>-11.003945865111112</v>
      </c>
      <c r="W61" s="35">
        <f t="shared" si="6"/>
        <v>-10.689581122111111</v>
      </c>
      <c r="X61" s="35">
        <f t="shared" si="6"/>
        <v>-10.37521637911111</v>
      </c>
      <c r="Y61" s="35">
        <f t="shared" si="6"/>
        <v>-10.06085163611111</v>
      </c>
      <c r="Z61" s="35">
        <f t="shared" si="6"/>
        <v>-9.7464868931111095</v>
      </c>
      <c r="AA61" s="35">
        <f t="shared" si="6"/>
        <v>-9.432122150111109</v>
      </c>
      <c r="AB61" s="35">
        <f t="shared" si="6"/>
        <v>-9.1177574071111085</v>
      </c>
      <c r="AC61" s="35">
        <f t="shared" si="6"/>
        <v>-8.803392664111108</v>
      </c>
      <c r="AD61" s="35">
        <f t="shared" si="6"/>
        <v>-8.4890279211111075</v>
      </c>
      <c r="AE61" s="35">
        <f t="shared" si="6"/>
        <v>-8.174663178111107</v>
      </c>
      <c r="AF61" s="35">
        <f t="shared" si="6"/>
        <v>-7.8602984351111074</v>
      </c>
      <c r="AG61" s="35">
        <f t="shared" si="6"/>
        <v>-7.5459336921111078</v>
      </c>
      <c r="AH61" s="35">
        <f t="shared" si="6"/>
        <v>-7.2315689491111081</v>
      </c>
      <c r="AI61" s="35">
        <f t="shared" si="6"/>
        <v>-6.9172042061111085</v>
      </c>
      <c r="AJ61" s="35">
        <f t="shared" si="6"/>
        <v>-6.6028394631111089</v>
      </c>
      <c r="AK61" s="35">
        <f t="shared" si="6"/>
        <v>-6.2884747201111093</v>
      </c>
      <c r="AL61" s="35">
        <f t="shared" si="6"/>
        <v>-5.9741099771111097</v>
      </c>
      <c r="AM61" s="35">
        <f t="shared" si="6"/>
        <v>-5.6597452341111101</v>
      </c>
      <c r="AN61" s="35">
        <f t="shared" si="6"/>
        <v>-5.3453804911111105</v>
      </c>
      <c r="AO61" s="35">
        <f t="shared" si="6"/>
        <v>-5.0310157481111109</v>
      </c>
      <c r="AP61" s="35">
        <f t="shared" si="6"/>
        <v>-4.7166510051111112</v>
      </c>
      <c r="AQ61" s="35">
        <f t="shared" si="6"/>
        <v>-4.4022862621111116</v>
      </c>
      <c r="AR61" s="35">
        <f t="shared" si="6"/>
        <v>-4.087921519111112</v>
      </c>
      <c r="AS61" s="35">
        <f t="shared" si="6"/>
        <v>-3.7735567761111124</v>
      </c>
      <c r="AT61" s="35">
        <f t="shared" si="6"/>
        <v>-3.4591920331111128</v>
      </c>
      <c r="AU61" s="35">
        <f t="shared" si="6"/>
        <v>-3.1448272901111132</v>
      </c>
      <c r="AV61" s="35">
        <f t="shared" si="6"/>
        <v>-2.8304625471111136</v>
      </c>
      <c r="AW61" s="35">
        <f t="shared" si="6"/>
        <v>-2.5160978041111139</v>
      </c>
      <c r="AX61" s="35">
        <f t="shared" si="6"/>
        <v>-2.2017330611111143</v>
      </c>
      <c r="AY61" s="35">
        <f t="shared" si="6"/>
        <v>-1.8873683181111145</v>
      </c>
      <c r="AZ61" s="35">
        <f t="shared" si="6"/>
        <v>-1.5739860058222257</v>
      </c>
      <c r="BA61" s="35">
        <f t="shared" si="6"/>
        <v>-1.2607066064444481</v>
      </c>
      <c r="BB61" s="35">
        <f t="shared" si="6"/>
        <v>-0.9474272070666705</v>
      </c>
      <c r="BC61" s="35">
        <f t="shared" si="6"/>
        <v>-0.63414780768889289</v>
      </c>
      <c r="BD61" s="35">
        <f t="shared" si="6"/>
        <v>-0.32104909900000417</v>
      </c>
    </row>
    <row r="62" spans="1:56" ht="16.5" hidden="1" customHeight="1" outlineLevel="1" x14ac:dyDescent="0.3">
      <c r="A62" s="114"/>
      <c r="B62" s="9" t="s">
        <v>33</v>
      </c>
      <c r="C62" s="9" t="s">
        <v>66</v>
      </c>
      <c r="D62" s="9" t="s">
        <v>38</v>
      </c>
      <c r="E62" s="35">
        <f t="shared" ref="E62:BD62" si="7">E28-E60+E61</f>
        <v>-4.4209381999999998E-2</v>
      </c>
      <c r="F62" s="35">
        <f t="shared" si="7"/>
        <v>-4.7858032288888887E-2</v>
      </c>
      <c r="G62" s="35">
        <f t="shared" si="7"/>
        <v>-4.6772688666666666E-2</v>
      </c>
      <c r="H62" s="35">
        <f t="shared" si="7"/>
        <v>-4.5687345044444445E-2</v>
      </c>
      <c r="I62" s="35">
        <f t="shared" si="7"/>
        <v>-5.2733082422222223E-2</v>
      </c>
      <c r="J62" s="35">
        <f t="shared" si="7"/>
        <v>-5.9598129111111113E-2</v>
      </c>
      <c r="K62" s="35">
        <f t="shared" si="7"/>
        <v>-14.06628248511111</v>
      </c>
      <c r="L62" s="35">
        <f t="shared" si="7"/>
        <v>-13.761675039311109</v>
      </c>
      <c r="M62" s="35">
        <f t="shared" si="7"/>
        <v>-13.456886902822221</v>
      </c>
      <c r="N62" s="35">
        <f t="shared" si="7"/>
        <v>-13.151918075644444</v>
      </c>
      <c r="O62" s="35">
        <f t="shared" si="7"/>
        <v>-12.846768557777777</v>
      </c>
      <c r="P62" s="35">
        <f t="shared" si="7"/>
        <v>-12.541438349222222</v>
      </c>
      <c r="Q62" s="35">
        <f t="shared" si="7"/>
        <v>-12.235927449977778</v>
      </c>
      <c r="R62" s="35">
        <f t="shared" si="7"/>
        <v>-11.930235860044444</v>
      </c>
      <c r="S62" s="35">
        <f t="shared" si="7"/>
        <v>-11.624363579422223</v>
      </c>
      <c r="T62" s="35">
        <f t="shared" si="7"/>
        <v>-11.318310608111112</v>
      </c>
      <c r="U62" s="35">
        <f t="shared" si="7"/>
        <v>-11.003945865111112</v>
      </c>
      <c r="V62" s="35">
        <f t="shared" si="7"/>
        <v>-10.689581122111111</v>
      </c>
      <c r="W62" s="35">
        <f t="shared" si="7"/>
        <v>-10.37521637911111</v>
      </c>
      <c r="X62" s="35">
        <f t="shared" si="7"/>
        <v>-10.06085163611111</v>
      </c>
      <c r="Y62" s="35">
        <f t="shared" si="7"/>
        <v>-9.7464868931111095</v>
      </c>
      <c r="Z62" s="35">
        <f t="shared" si="7"/>
        <v>-9.432122150111109</v>
      </c>
      <c r="AA62" s="35">
        <f t="shared" si="7"/>
        <v>-9.1177574071111085</v>
      </c>
      <c r="AB62" s="35">
        <f t="shared" si="7"/>
        <v>-8.803392664111108</v>
      </c>
      <c r="AC62" s="35">
        <f t="shared" si="7"/>
        <v>-8.4890279211111075</v>
      </c>
      <c r="AD62" s="35">
        <f t="shared" si="7"/>
        <v>-8.174663178111107</v>
      </c>
      <c r="AE62" s="35">
        <f t="shared" si="7"/>
        <v>-7.8602984351111074</v>
      </c>
      <c r="AF62" s="35">
        <f t="shared" si="7"/>
        <v>-7.5459336921111078</v>
      </c>
      <c r="AG62" s="35">
        <f t="shared" si="7"/>
        <v>-7.2315689491111081</v>
      </c>
      <c r="AH62" s="35">
        <f t="shared" si="7"/>
        <v>-6.9172042061111085</v>
      </c>
      <c r="AI62" s="35">
        <f t="shared" si="7"/>
        <v>-6.6028394631111089</v>
      </c>
      <c r="AJ62" s="35">
        <f t="shared" si="7"/>
        <v>-6.2884747201111093</v>
      </c>
      <c r="AK62" s="35">
        <f t="shared" si="7"/>
        <v>-5.9741099771111097</v>
      </c>
      <c r="AL62" s="35">
        <f t="shared" si="7"/>
        <v>-5.6597452341111101</v>
      </c>
      <c r="AM62" s="35">
        <f t="shared" si="7"/>
        <v>-5.3453804911111105</v>
      </c>
      <c r="AN62" s="35">
        <f t="shared" si="7"/>
        <v>-5.0310157481111109</v>
      </c>
      <c r="AO62" s="35">
        <f t="shared" si="7"/>
        <v>-4.7166510051111112</v>
      </c>
      <c r="AP62" s="35">
        <f t="shared" si="7"/>
        <v>-4.4022862621111116</v>
      </c>
      <c r="AQ62" s="35">
        <f t="shared" si="7"/>
        <v>-4.087921519111112</v>
      </c>
      <c r="AR62" s="35">
        <f t="shared" si="7"/>
        <v>-3.7735567761111124</v>
      </c>
      <c r="AS62" s="35">
        <f t="shared" si="7"/>
        <v>-3.4591920331111128</v>
      </c>
      <c r="AT62" s="35">
        <f t="shared" si="7"/>
        <v>-3.1448272901111132</v>
      </c>
      <c r="AU62" s="35">
        <f t="shared" si="7"/>
        <v>-2.8304625471111136</v>
      </c>
      <c r="AV62" s="35">
        <f t="shared" si="7"/>
        <v>-2.5160978041111139</v>
      </c>
      <c r="AW62" s="35">
        <f t="shared" si="7"/>
        <v>-2.2017330611111143</v>
      </c>
      <c r="AX62" s="35">
        <f t="shared" si="7"/>
        <v>-1.8873683181111145</v>
      </c>
      <c r="AY62" s="35">
        <f t="shared" si="7"/>
        <v>-1.5739860058222257</v>
      </c>
      <c r="AZ62" s="35">
        <f t="shared" si="7"/>
        <v>-1.2607066064444481</v>
      </c>
      <c r="BA62" s="35">
        <f t="shared" si="7"/>
        <v>-0.9474272070666705</v>
      </c>
      <c r="BB62" s="35">
        <f t="shared" si="7"/>
        <v>-0.63414780768889289</v>
      </c>
      <c r="BC62" s="35">
        <f t="shared" si="7"/>
        <v>-0.32104909900000417</v>
      </c>
      <c r="BD62" s="35">
        <f t="shared" si="7"/>
        <v>-8.1310810000043143E-3</v>
      </c>
    </row>
    <row r="63" spans="1:56" ht="16.5" collapsed="1" x14ac:dyDescent="0.3">
      <c r="A63" s="114"/>
      <c r="B63" s="9" t="s">
        <v>8</v>
      </c>
      <c r="C63" s="11" t="s">
        <v>65</v>
      </c>
      <c r="D63" s="9" t="s">
        <v>38</v>
      </c>
      <c r="E63" s="35">
        <f>AVERAGE(E61:E62)*'Fixed data'!$C$3</f>
        <v>-9.2839702199999999E-4</v>
      </c>
      <c r="F63" s="35">
        <f>AVERAGE(F61:F62)*'Fixed data'!$C$3</f>
        <v>-1.9334157000666667E-3</v>
      </c>
      <c r="G63" s="35">
        <f>AVERAGE(G61:G62)*'Fixed data'!$C$3</f>
        <v>-1.9872451400666669E-3</v>
      </c>
      <c r="H63" s="35">
        <f>AVERAGE(H61:H62)*'Fixed data'!$C$3</f>
        <v>-1.9416607079333335E-3</v>
      </c>
      <c r="I63" s="35">
        <f>AVERAGE(I61:I62)*'Fixed data'!$C$3</f>
        <v>-2.0668289768E-3</v>
      </c>
      <c r="J63" s="35">
        <f>AVERAGE(J61:J62)*'Fixed data'!$C$3</f>
        <v>-2.3589554422000004E-3</v>
      </c>
      <c r="K63" s="35">
        <f>AVERAGE(K61:K62)*'Fixed data'!$C$3</f>
        <v>-0.29664349289866665</v>
      </c>
      <c r="L63" s="35">
        <f>AVERAGE(L61:L62)*'Fixed data'!$C$3</f>
        <v>-0.58438710801286664</v>
      </c>
      <c r="M63" s="35">
        <f>AVERAGE(M61:M62)*'Fixed data'!$C$3</f>
        <v>-0.57158980078479993</v>
      </c>
      <c r="N63" s="35">
        <f>AVERAGE(N61:N62)*'Fixed data'!$C$3</f>
        <v>-0.55878490454780005</v>
      </c>
      <c r="O63" s="35">
        <f>AVERAGE(O61:O62)*'Fixed data'!$C$3</f>
        <v>-0.54597241930186668</v>
      </c>
      <c r="P63" s="35">
        <f>AVERAGE(P61:P62)*'Fixed data'!$C$3</f>
        <v>-0.53315234504699993</v>
      </c>
      <c r="Q63" s="35">
        <f>AVERAGE(Q61:Q62)*'Fixed data'!$C$3</f>
        <v>-0.52032468178320002</v>
      </c>
      <c r="R63" s="35">
        <f>AVERAGE(R61:R62)*'Fixed data'!$C$3</f>
        <v>-0.50748942951046661</v>
      </c>
      <c r="S63" s="35">
        <f>AVERAGE(S61:S62)*'Fixed data'!$C$3</f>
        <v>-0.49464658822880003</v>
      </c>
      <c r="T63" s="35">
        <f>AVERAGE(T61:T62)*'Fixed data'!$C$3</f>
        <v>-0.48179615793820008</v>
      </c>
      <c r="U63" s="35">
        <f>AVERAGE(U61:U62)*'Fixed data'!$C$3</f>
        <v>-0.46876738593766676</v>
      </c>
      <c r="V63" s="35">
        <f>AVERAGE(V61:V62)*'Fixed data'!$C$3</f>
        <v>-0.45556406673166666</v>
      </c>
      <c r="W63" s="35">
        <f>AVERAGE(W61:W62)*'Fixed data'!$C$3</f>
        <v>-0.44236074752566673</v>
      </c>
      <c r="X63" s="35">
        <f>AVERAGE(X61:X62)*'Fixed data'!$C$3</f>
        <v>-0.42915742831966663</v>
      </c>
      <c r="Y63" s="35">
        <f>AVERAGE(Y61:Y62)*'Fixed data'!$C$3</f>
        <v>-0.41595410911366665</v>
      </c>
      <c r="Z63" s="35">
        <f>AVERAGE(Z61:Z62)*'Fixed data'!$C$3</f>
        <v>-0.40275078990766655</v>
      </c>
      <c r="AA63" s="35">
        <f>AVERAGE(AA61:AA62)*'Fixed data'!$C$3</f>
        <v>-0.38954747070166662</v>
      </c>
      <c r="AB63" s="35">
        <f>AVERAGE(AB61:AB62)*'Fixed data'!$C$3</f>
        <v>-0.37634415149566652</v>
      </c>
      <c r="AC63" s="35">
        <f>AVERAGE(AC61:AC62)*'Fixed data'!$C$3</f>
        <v>-0.36314083228966659</v>
      </c>
      <c r="AD63" s="35">
        <f>AVERAGE(AD61:AD62)*'Fixed data'!$C$3</f>
        <v>-0.3499375130836665</v>
      </c>
      <c r="AE63" s="35">
        <f>AVERAGE(AE61:AE62)*'Fixed data'!$C$3</f>
        <v>-0.33673419387766657</v>
      </c>
      <c r="AF63" s="35">
        <f>AVERAGE(AF61:AF62)*'Fixed data'!$C$3</f>
        <v>-0.32353087467166652</v>
      </c>
      <c r="AG63" s="35">
        <f>AVERAGE(AG61:AG62)*'Fixed data'!$C$3</f>
        <v>-0.31032755546566659</v>
      </c>
      <c r="AH63" s="35">
        <f>AVERAGE(AH61:AH62)*'Fixed data'!$C$3</f>
        <v>-0.29712423625966655</v>
      </c>
      <c r="AI63" s="35">
        <f>AVERAGE(AI61:AI62)*'Fixed data'!$C$3</f>
        <v>-0.28392091705366662</v>
      </c>
      <c r="AJ63" s="35">
        <f>AVERAGE(AJ61:AJ62)*'Fixed data'!$C$3</f>
        <v>-0.27071759784766658</v>
      </c>
      <c r="AK63" s="35">
        <f>AVERAGE(AK61:AK62)*'Fixed data'!$C$3</f>
        <v>-0.25751427864166665</v>
      </c>
      <c r="AL63" s="35">
        <f>AVERAGE(AL61:AL62)*'Fixed data'!$C$3</f>
        <v>-0.24431095943566661</v>
      </c>
      <c r="AM63" s="35">
        <f>AVERAGE(AM61:AM62)*'Fixed data'!$C$3</f>
        <v>-0.23110764022966668</v>
      </c>
      <c r="AN63" s="35">
        <f>AVERAGE(AN61:AN62)*'Fixed data'!$C$3</f>
        <v>-0.21790432102366664</v>
      </c>
      <c r="AO63" s="35">
        <f>AVERAGE(AO61:AO62)*'Fixed data'!$C$3</f>
        <v>-0.20470100181766671</v>
      </c>
      <c r="AP63" s="35">
        <f>AVERAGE(AP61:AP62)*'Fixed data'!$C$3</f>
        <v>-0.19149768261166666</v>
      </c>
      <c r="AQ63" s="35">
        <f>AVERAGE(AQ61:AQ62)*'Fixed data'!$C$3</f>
        <v>-0.17829436340566673</v>
      </c>
      <c r="AR63" s="35">
        <f>AVERAGE(AR61:AR62)*'Fixed data'!$C$3</f>
        <v>-0.16509104419966672</v>
      </c>
      <c r="AS63" s="35">
        <f>AVERAGE(AS61:AS62)*'Fixed data'!$C$3</f>
        <v>-0.15188772499366673</v>
      </c>
      <c r="AT63" s="35">
        <f>AVERAGE(AT61:AT62)*'Fixed data'!$C$3</f>
        <v>-0.13868440578766675</v>
      </c>
      <c r="AU63" s="35">
        <f>AVERAGE(AU61:AU62)*'Fixed data'!$C$3</f>
        <v>-0.12548108658166676</v>
      </c>
      <c r="AV63" s="35">
        <f>AVERAGE(AV61:AV62)*'Fixed data'!$C$3</f>
        <v>-0.11227776737566679</v>
      </c>
      <c r="AW63" s="35">
        <f>AVERAGE(AW61:AW62)*'Fixed data'!$C$3</f>
        <v>-9.9074448169666804E-2</v>
      </c>
      <c r="AX63" s="35">
        <f>AVERAGE(AX61:AX62)*'Fixed data'!$C$3</f>
        <v>-8.5871128963666818E-2</v>
      </c>
      <c r="AY63" s="35">
        <f>AVERAGE(AY61:AY62)*'Fixed data'!$C$3</f>
        <v>-7.2688440802600146E-2</v>
      </c>
      <c r="AZ63" s="35">
        <f>AVERAGE(AZ61:AZ62)*'Fixed data'!$C$3</f>
        <v>-5.9528544857600153E-2</v>
      </c>
      <c r="BA63" s="35">
        <f>AVERAGE(BA61:BA62)*'Fixed data'!$C$3</f>
        <v>-4.6370810083733491E-2</v>
      </c>
      <c r="BB63" s="35">
        <f>AVERAGE(BB61:BB62)*'Fixed data'!$C$3</f>
        <v>-3.3213075309866835E-2</v>
      </c>
      <c r="BC63" s="35">
        <f>AVERAGE(BC61:BC62)*'Fixed data'!$C$3</f>
        <v>-2.0059135040466837E-2</v>
      </c>
      <c r="BD63" s="35">
        <f>AVERAGE(BD61:BD62)*'Fixed data'!$C$3</f>
        <v>-6.9127837800001786E-3</v>
      </c>
    </row>
    <row r="64" spans="1:56" ht="15.75" thickBot="1" x14ac:dyDescent="0.35">
      <c r="A64" s="113"/>
      <c r="B64" s="12" t="s">
        <v>91</v>
      </c>
      <c r="C64" s="12" t="s">
        <v>43</v>
      </c>
      <c r="D64" s="12" t="s">
        <v>38</v>
      </c>
      <c r="E64" s="53">
        <f t="shared" ref="E64:BD64" si="8">E29+E60+E63</f>
        <v>-1.9875275022000007E-2</v>
      </c>
      <c r="F64" s="53">
        <f t="shared" si="8"/>
        <v>-4.9005954111777782E-3</v>
      </c>
      <c r="G64" s="53">
        <f t="shared" si="8"/>
        <v>-3.0725887622888894E-3</v>
      </c>
      <c r="H64" s="53">
        <f t="shared" si="8"/>
        <v>-3.0270043301555555E-3</v>
      </c>
      <c r="I64" s="53">
        <f t="shared" si="8"/>
        <v>-6.6369215990222229E-3</v>
      </c>
      <c r="J64" s="53">
        <f t="shared" si="8"/>
        <v>-7.1097387533111123E-3</v>
      </c>
      <c r="K64" s="53">
        <f t="shared" si="8"/>
        <v>-6.3015749668986683</v>
      </c>
      <c r="L64" s="53">
        <f t="shared" si="8"/>
        <v>-0.90061038381286662</v>
      </c>
      <c r="M64" s="53">
        <f t="shared" si="8"/>
        <v>-0.88799376727368884</v>
      </c>
      <c r="N64" s="53">
        <f t="shared" si="8"/>
        <v>-0.87536956172557778</v>
      </c>
      <c r="O64" s="53">
        <f t="shared" si="8"/>
        <v>-0.86273776716853323</v>
      </c>
      <c r="P64" s="53">
        <f t="shared" si="8"/>
        <v>-0.85009838360255541</v>
      </c>
      <c r="Q64" s="53">
        <f t="shared" si="8"/>
        <v>-0.83745141102764431</v>
      </c>
      <c r="R64" s="53">
        <f t="shared" si="8"/>
        <v>-0.82479684944379983</v>
      </c>
      <c r="S64" s="53">
        <f t="shared" si="8"/>
        <v>-0.81213469885102207</v>
      </c>
      <c r="T64" s="53">
        <f t="shared" si="8"/>
        <v>-0.79946495924931105</v>
      </c>
      <c r="U64" s="53">
        <f t="shared" si="8"/>
        <v>-0.78313212893766659</v>
      </c>
      <c r="V64" s="53">
        <f t="shared" si="8"/>
        <v>-0.76992880973166655</v>
      </c>
      <c r="W64" s="53">
        <f t="shared" si="8"/>
        <v>-0.75672549052566662</v>
      </c>
      <c r="X64" s="53">
        <f t="shared" si="8"/>
        <v>-0.74352217131966647</v>
      </c>
      <c r="Y64" s="53">
        <f t="shared" si="8"/>
        <v>-0.73031885211366654</v>
      </c>
      <c r="Z64" s="53">
        <f t="shared" si="8"/>
        <v>-0.71711553290766639</v>
      </c>
      <c r="AA64" s="53">
        <f t="shared" si="8"/>
        <v>-0.70391221370166646</v>
      </c>
      <c r="AB64" s="53">
        <f t="shared" si="8"/>
        <v>-0.6907088944956663</v>
      </c>
      <c r="AC64" s="53">
        <f t="shared" si="8"/>
        <v>-0.67750557528966637</v>
      </c>
      <c r="AD64" s="53">
        <f t="shared" si="8"/>
        <v>-0.66430225608366633</v>
      </c>
      <c r="AE64" s="53">
        <f t="shared" si="8"/>
        <v>-0.6510989368776664</v>
      </c>
      <c r="AF64" s="53">
        <f t="shared" si="8"/>
        <v>-0.63789561767166636</v>
      </c>
      <c r="AG64" s="53">
        <f t="shared" si="8"/>
        <v>-0.62469229846566643</v>
      </c>
      <c r="AH64" s="53">
        <f t="shared" si="8"/>
        <v>-0.61148897925966639</v>
      </c>
      <c r="AI64" s="53">
        <f t="shared" si="8"/>
        <v>-0.59828566005366646</v>
      </c>
      <c r="AJ64" s="53">
        <f t="shared" si="8"/>
        <v>-0.58508234084766642</v>
      </c>
      <c r="AK64" s="53">
        <f t="shared" si="8"/>
        <v>-0.57187902164166649</v>
      </c>
      <c r="AL64" s="53">
        <f t="shared" si="8"/>
        <v>-0.55867570243566644</v>
      </c>
      <c r="AM64" s="53">
        <f t="shared" si="8"/>
        <v>-0.54547238322966651</v>
      </c>
      <c r="AN64" s="53">
        <f t="shared" si="8"/>
        <v>-0.53226906402366647</v>
      </c>
      <c r="AO64" s="53">
        <f t="shared" si="8"/>
        <v>-0.51906574481766654</v>
      </c>
      <c r="AP64" s="53">
        <f t="shared" si="8"/>
        <v>-0.5058624256116665</v>
      </c>
      <c r="AQ64" s="53">
        <f t="shared" si="8"/>
        <v>-0.49265910640566657</v>
      </c>
      <c r="AR64" s="53">
        <f t="shared" si="8"/>
        <v>-0.47945578719966653</v>
      </c>
      <c r="AS64" s="53">
        <f t="shared" si="8"/>
        <v>-0.4662524679936666</v>
      </c>
      <c r="AT64" s="53">
        <f t="shared" si="8"/>
        <v>-0.45304914878766656</v>
      </c>
      <c r="AU64" s="53">
        <f t="shared" si="8"/>
        <v>-0.43984582958166663</v>
      </c>
      <c r="AV64" s="53">
        <f t="shared" si="8"/>
        <v>-0.42664251037566664</v>
      </c>
      <c r="AW64" s="53">
        <f t="shared" si="8"/>
        <v>-0.41343919116966665</v>
      </c>
      <c r="AX64" s="53">
        <f t="shared" si="8"/>
        <v>-0.40023587196366667</v>
      </c>
      <c r="AY64" s="53">
        <f t="shared" si="8"/>
        <v>-0.38607075309148886</v>
      </c>
      <c r="AZ64" s="53">
        <f t="shared" si="8"/>
        <v>-0.37280794423537783</v>
      </c>
      <c r="BA64" s="53">
        <f t="shared" si="8"/>
        <v>-0.35965020946151116</v>
      </c>
      <c r="BB64" s="53">
        <f t="shared" si="8"/>
        <v>-0.34649247468764449</v>
      </c>
      <c r="BC64" s="53">
        <f t="shared" si="8"/>
        <v>-0.33315784372935558</v>
      </c>
      <c r="BD64" s="53">
        <f t="shared" si="8"/>
        <v>-0.31983080178000001</v>
      </c>
    </row>
    <row r="65" spans="1:56" ht="12.75" customHeight="1" x14ac:dyDescent="0.3">
      <c r="A65" s="182"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3"/>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3"/>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3"/>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3"/>
      <c r="B69" s="4" t="s">
        <v>199</v>
      </c>
      <c r="D69" s="9" t="s">
        <v>38</v>
      </c>
      <c r="E69" s="35">
        <f>E90*'Fixed data'!H$5/1000000</f>
        <v>5.5400013417231317E-3</v>
      </c>
      <c r="F69" s="35">
        <f>F90*'Fixed data'!I$5/1000000</f>
        <v>9.9673291644908707E-2</v>
      </c>
      <c r="G69" s="35">
        <f>G90*'Fixed data'!J$5/1000000</f>
        <v>0.1152852364419599</v>
      </c>
      <c r="H69" s="35">
        <f>H90*'Fixed data'!K$5/1000000</f>
        <v>9.6706265378637413E-2</v>
      </c>
      <c r="I69" s="35">
        <f>I90*'Fixed data'!L$5/1000000</f>
        <v>0.21868161631332783</v>
      </c>
      <c r="J69" s="35">
        <f>J90*'Fixed data'!M$5/1000000</f>
        <v>0.37758431124708525</v>
      </c>
      <c r="K69" s="35">
        <f>K90*'Fixed data'!N$5/1000000</f>
        <v>0.5253028393209439</v>
      </c>
      <c r="L69" s="35">
        <f>L90*'Fixed data'!O$5/1000000</f>
        <v>0.66183720053490402</v>
      </c>
      <c r="M69" s="35">
        <f>M90*'Fixed data'!P$5/1000000</f>
        <v>0.78718739488896539</v>
      </c>
      <c r="N69" s="35">
        <f>N90*'Fixed data'!Q$5/1000000</f>
        <v>0.90135342238312832</v>
      </c>
      <c r="O69" s="35">
        <f>O90*'Fixed data'!R$5/1000000</f>
        <v>1.5069548754034465</v>
      </c>
      <c r="P69" s="35">
        <f>P90*'Fixed data'!S$5/1000000</f>
        <v>1.6446927250271937</v>
      </c>
      <c r="Q69" s="35">
        <f>Q90*'Fixed data'!T$5/1000000</f>
        <v>1.7656492914860051</v>
      </c>
      <c r="R69" s="35">
        <f>R90*'Fixed data'!U$5/1000000</f>
        <v>1.8698245747798825</v>
      </c>
      <c r="S69" s="35">
        <f>S90*'Fixed data'!V$5/1000000</f>
        <v>1.9572185749088247</v>
      </c>
      <c r="T69" s="35">
        <f>T90*'Fixed data'!W$5/1000000</f>
        <v>1.994345976708346</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3"/>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3"/>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3"/>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3"/>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3"/>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3"/>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4"/>
      <c r="B76" s="13" t="s">
        <v>97</v>
      </c>
      <c r="C76" s="13"/>
      <c r="D76" s="13" t="s">
        <v>38</v>
      </c>
      <c r="E76" s="53">
        <f>SUM(E65:E75)</f>
        <v>5.5400013417231317E-3</v>
      </c>
      <c r="F76" s="53">
        <f t="shared" ref="F76:BD76" si="9">SUM(F65:F75)</f>
        <v>9.9673291644908707E-2</v>
      </c>
      <c r="G76" s="53">
        <f t="shared" si="9"/>
        <v>0.1152852364419599</v>
      </c>
      <c r="H76" s="53">
        <f t="shared" si="9"/>
        <v>9.6706265378637413E-2</v>
      </c>
      <c r="I76" s="53">
        <f t="shared" si="9"/>
        <v>0.21868161631332783</v>
      </c>
      <c r="J76" s="53">
        <f t="shared" si="9"/>
        <v>0.37758431124708525</v>
      </c>
      <c r="K76" s="53">
        <f t="shared" si="9"/>
        <v>0.5253028393209439</v>
      </c>
      <c r="L76" s="53">
        <f t="shared" si="9"/>
        <v>0.66183720053490402</v>
      </c>
      <c r="M76" s="53">
        <f t="shared" si="9"/>
        <v>0.78718739488896539</v>
      </c>
      <c r="N76" s="53">
        <f t="shared" si="9"/>
        <v>0.90135342238312832</v>
      </c>
      <c r="O76" s="53">
        <f t="shared" si="9"/>
        <v>1.5069548754034465</v>
      </c>
      <c r="P76" s="53">
        <f t="shared" si="9"/>
        <v>1.6446927250271937</v>
      </c>
      <c r="Q76" s="53">
        <f t="shared" si="9"/>
        <v>1.7656492914860051</v>
      </c>
      <c r="R76" s="53">
        <f t="shared" si="9"/>
        <v>1.8698245747798825</v>
      </c>
      <c r="S76" s="53">
        <f t="shared" si="9"/>
        <v>1.9572185749088247</v>
      </c>
      <c r="T76" s="53">
        <f t="shared" si="9"/>
        <v>1.994345976708346</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-1.4335273680276876E-2</v>
      </c>
      <c r="F77" s="54">
        <f>IF('Fixed data'!$G$19=FALSE,F64+F76,F64)</f>
        <v>9.4772696233730927E-2</v>
      </c>
      <c r="G77" s="54">
        <f>IF('Fixed data'!$G$19=FALSE,G64+G76,G64)</f>
        <v>0.11221264767967101</v>
      </c>
      <c r="H77" s="54">
        <f>IF('Fixed data'!$G$19=FALSE,H64+H76,H64)</f>
        <v>9.3679261048481857E-2</v>
      </c>
      <c r="I77" s="54">
        <f>IF('Fixed data'!$G$19=FALSE,I64+I76,I64)</f>
        <v>0.21204469471430562</v>
      </c>
      <c r="J77" s="54">
        <f>IF('Fixed data'!$G$19=FALSE,J64+J76,J64)</f>
        <v>0.37047457249377413</v>
      </c>
      <c r="K77" s="54">
        <f>IF('Fixed data'!$G$19=FALSE,K64+K76,K64)</f>
        <v>-5.776272127577724</v>
      </c>
      <c r="L77" s="54">
        <f>IF('Fixed data'!$G$19=FALSE,L64+L76,L64)</f>
        <v>-0.2387731832779626</v>
      </c>
      <c r="M77" s="54">
        <f>IF('Fixed data'!$G$19=FALSE,M64+M76,M64)</f>
        <v>-0.10080637238472345</v>
      </c>
      <c r="N77" s="54">
        <f>IF('Fixed data'!$G$19=FALSE,N64+N76,N64)</f>
        <v>2.5983860657550539E-2</v>
      </c>
      <c r="O77" s="54">
        <f>IF('Fixed data'!$G$19=FALSE,O64+O76,O64)</f>
        <v>0.64421710823491329</v>
      </c>
      <c r="P77" s="54">
        <f>IF('Fixed data'!$G$19=FALSE,P64+P76,P64)</f>
        <v>0.79459434142463825</v>
      </c>
      <c r="Q77" s="54">
        <f>IF('Fixed data'!$G$19=FALSE,Q64+Q76,Q64)</f>
        <v>0.92819788045836082</v>
      </c>
      <c r="R77" s="54">
        <f>IF('Fixed data'!$G$19=FALSE,R64+R76,R64)</f>
        <v>1.0450277253360827</v>
      </c>
      <c r="S77" s="54">
        <f>IF('Fixed data'!$G$19=FALSE,S64+S76,S64)</f>
        <v>1.1450838760578026</v>
      </c>
      <c r="T77" s="54">
        <f>IF('Fixed data'!$G$19=FALSE,T64+T76,T64)</f>
        <v>1.194881017459035</v>
      </c>
      <c r="U77" s="54">
        <f>IF('Fixed data'!$G$19=FALSE,U64+U76,U64)</f>
        <v>-0.78313212893766659</v>
      </c>
      <c r="V77" s="54">
        <f>IF('Fixed data'!$G$19=FALSE,V64+V76,V64)</f>
        <v>-0.76992880973166655</v>
      </c>
      <c r="W77" s="54">
        <f>IF('Fixed data'!$G$19=FALSE,W64+W76,W64)</f>
        <v>-0.75672549052566662</v>
      </c>
      <c r="X77" s="54">
        <f>IF('Fixed data'!$G$19=FALSE,X64+X76,X64)</f>
        <v>-0.74352217131966647</v>
      </c>
      <c r="Y77" s="54">
        <f>IF('Fixed data'!$G$19=FALSE,Y64+Y76,Y64)</f>
        <v>-0.73031885211366654</v>
      </c>
      <c r="Z77" s="54">
        <f>IF('Fixed data'!$G$19=FALSE,Z64+Z76,Z64)</f>
        <v>-0.71711553290766639</v>
      </c>
      <c r="AA77" s="54">
        <f>IF('Fixed data'!$G$19=FALSE,AA64+AA76,AA64)</f>
        <v>-0.70391221370166646</v>
      </c>
      <c r="AB77" s="54">
        <f>IF('Fixed data'!$G$19=FALSE,AB64+AB76,AB64)</f>
        <v>-0.6907088944956663</v>
      </c>
      <c r="AC77" s="54">
        <f>IF('Fixed data'!$G$19=FALSE,AC64+AC76,AC64)</f>
        <v>-0.67750557528966637</v>
      </c>
      <c r="AD77" s="54">
        <f>IF('Fixed data'!$G$19=FALSE,AD64+AD76,AD64)</f>
        <v>-0.66430225608366633</v>
      </c>
      <c r="AE77" s="54">
        <f>IF('Fixed data'!$G$19=FALSE,AE64+AE76,AE64)</f>
        <v>-0.6510989368776664</v>
      </c>
      <c r="AF77" s="54">
        <f>IF('Fixed data'!$G$19=FALSE,AF64+AF76,AF64)</f>
        <v>-0.63789561767166636</v>
      </c>
      <c r="AG77" s="54">
        <f>IF('Fixed data'!$G$19=FALSE,AG64+AG76,AG64)</f>
        <v>-0.62469229846566643</v>
      </c>
      <c r="AH77" s="54">
        <f>IF('Fixed data'!$G$19=FALSE,AH64+AH76,AH64)</f>
        <v>-0.61148897925966639</v>
      </c>
      <c r="AI77" s="54">
        <f>IF('Fixed data'!$G$19=FALSE,AI64+AI76,AI64)</f>
        <v>-0.59828566005366646</v>
      </c>
      <c r="AJ77" s="54">
        <f>IF('Fixed data'!$G$19=FALSE,AJ64+AJ76,AJ64)</f>
        <v>-0.58508234084766642</v>
      </c>
      <c r="AK77" s="54">
        <f>IF('Fixed data'!$G$19=FALSE,AK64+AK76,AK64)</f>
        <v>-0.57187902164166649</v>
      </c>
      <c r="AL77" s="54">
        <f>IF('Fixed data'!$G$19=FALSE,AL64+AL76,AL64)</f>
        <v>-0.55867570243566644</v>
      </c>
      <c r="AM77" s="54">
        <f>IF('Fixed data'!$G$19=FALSE,AM64+AM76,AM64)</f>
        <v>-0.54547238322966651</v>
      </c>
      <c r="AN77" s="54">
        <f>IF('Fixed data'!$G$19=FALSE,AN64+AN76,AN64)</f>
        <v>-0.53226906402366647</v>
      </c>
      <c r="AO77" s="54">
        <f>IF('Fixed data'!$G$19=FALSE,AO64+AO76,AO64)</f>
        <v>-0.51906574481766654</v>
      </c>
      <c r="AP77" s="54">
        <f>IF('Fixed data'!$G$19=FALSE,AP64+AP76,AP64)</f>
        <v>-0.5058624256116665</v>
      </c>
      <c r="AQ77" s="54">
        <f>IF('Fixed data'!$G$19=FALSE,AQ64+AQ76,AQ64)</f>
        <v>-0.49265910640566657</v>
      </c>
      <c r="AR77" s="54">
        <f>IF('Fixed data'!$G$19=FALSE,AR64+AR76,AR64)</f>
        <v>-0.47945578719966653</v>
      </c>
      <c r="AS77" s="54">
        <f>IF('Fixed data'!$G$19=FALSE,AS64+AS76,AS64)</f>
        <v>-0.4662524679936666</v>
      </c>
      <c r="AT77" s="54">
        <f>IF('Fixed data'!$G$19=FALSE,AT64+AT76,AT64)</f>
        <v>-0.45304914878766656</v>
      </c>
      <c r="AU77" s="54">
        <f>IF('Fixed data'!$G$19=FALSE,AU64+AU76,AU64)</f>
        <v>-0.43984582958166663</v>
      </c>
      <c r="AV77" s="54">
        <f>IF('Fixed data'!$G$19=FALSE,AV64+AV76,AV64)</f>
        <v>-0.42664251037566664</v>
      </c>
      <c r="AW77" s="54">
        <f>IF('Fixed data'!$G$19=FALSE,AW64+AW76,AW64)</f>
        <v>-0.41343919116966665</v>
      </c>
      <c r="AX77" s="54">
        <f>IF('Fixed data'!$G$19=FALSE,AX64+AX76,AX64)</f>
        <v>-0.40023587196366667</v>
      </c>
      <c r="AY77" s="54">
        <f>IF('Fixed data'!$G$19=FALSE,AY64+AY76,AY64)</f>
        <v>-0.38607075309148886</v>
      </c>
      <c r="AZ77" s="54">
        <f>IF('Fixed data'!$G$19=FALSE,AZ64+AZ76,AZ64)</f>
        <v>-0.37280794423537783</v>
      </c>
      <c r="BA77" s="54">
        <f>IF('Fixed data'!$G$19=FALSE,BA64+BA76,BA64)</f>
        <v>-0.35965020946151116</v>
      </c>
      <c r="BB77" s="54">
        <f>IF('Fixed data'!$G$19=FALSE,BB64+BB76,BB64)</f>
        <v>-0.34649247468764449</v>
      </c>
      <c r="BC77" s="54">
        <f>IF('Fixed data'!$G$19=FALSE,BC64+BC76,BC64)</f>
        <v>-0.33315784372935558</v>
      </c>
      <c r="BD77" s="54">
        <f>IF('Fixed data'!$G$19=FALSE,BD64+BD76,BD64)</f>
        <v>-0.31983080178000001</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-1.3850505971282007E-2</v>
      </c>
      <c r="F80" s="55">
        <f t="shared" ref="F80:BD80" si="10">F77*F78</f>
        <v>8.8471326036762526E-2</v>
      </c>
      <c r="G80" s="55">
        <f t="shared" si="10"/>
        <v>0.101209379058375</v>
      </c>
      <c r="H80" s="55">
        <f t="shared" si="10"/>
        <v>8.1636063937245124E-2</v>
      </c>
      <c r="I80" s="55">
        <f t="shared" si="10"/>
        <v>0.17853594312415286</v>
      </c>
      <c r="J80" s="55">
        <f t="shared" si="10"/>
        <v>0.30138130342332453</v>
      </c>
      <c r="K80" s="55">
        <f t="shared" si="10"/>
        <v>-4.5400976787259832</v>
      </c>
      <c r="L80" s="55">
        <f t="shared" si="10"/>
        <v>-0.1813271146958256</v>
      </c>
      <c r="M80" s="55">
        <f t="shared" si="10"/>
        <v>-7.3964757612751411E-2</v>
      </c>
      <c r="N80" s="55">
        <f t="shared" si="10"/>
        <v>1.842044767295075E-2</v>
      </c>
      <c r="O80" s="55">
        <f t="shared" si="10"/>
        <v>0.44125374699655523</v>
      </c>
      <c r="P80" s="55">
        <f t="shared" si="10"/>
        <v>0.52584926406987531</v>
      </c>
      <c r="Q80" s="55">
        <f t="shared" si="10"/>
        <v>0.59349357951179982</v>
      </c>
      <c r="R80" s="55">
        <f t="shared" si="10"/>
        <v>0.64559909904688451</v>
      </c>
      <c r="S80" s="55">
        <f t="shared" si="10"/>
        <v>0.68348982315743134</v>
      </c>
      <c r="T80" s="55">
        <f t="shared" si="10"/>
        <v>0.68909494656440562</v>
      </c>
      <c r="U80" s="55">
        <f t="shared" si="10"/>
        <v>-0.43636418204071453</v>
      </c>
      <c r="V80" s="55">
        <f t="shared" si="10"/>
        <v>-0.41449975137975864</v>
      </c>
      <c r="W80" s="55">
        <f t="shared" si="10"/>
        <v>-0.39361506995765222</v>
      </c>
      <c r="X80" s="55">
        <f t="shared" si="10"/>
        <v>-0.37366887762382428</v>
      </c>
      <c r="Y80" s="55">
        <f t="shared" si="10"/>
        <v>-0.35462158437645158</v>
      </c>
      <c r="Z80" s="55">
        <f t="shared" si="10"/>
        <v>-0.33643520458860671</v>
      </c>
      <c r="AA80" s="55">
        <f t="shared" si="10"/>
        <v>-0.31907329377298371</v>
      </c>
      <c r="AB80" s="55">
        <f t="shared" si="10"/>
        <v>-0.30250088778871809</v>
      </c>
      <c r="AC80" s="55">
        <f t="shared" si="10"/>
        <v>-0.28668444439745405</v>
      </c>
      <c r="AD80" s="55">
        <f t="shared" si="10"/>
        <v>-0.27159178707928938</v>
      </c>
      <c r="AE80" s="55">
        <f t="shared" si="10"/>
        <v>-0.25719205102259102</v>
      </c>
      <c r="AF80" s="55">
        <f t="shared" si="10"/>
        <v>-0.2434556312049046</v>
      </c>
      <c r="AG80" s="55">
        <f t="shared" si="10"/>
        <v>-0.23035413248529638</v>
      </c>
      <c r="AH80" s="55">
        <f t="shared" si="10"/>
        <v>-0.21786032163145819</v>
      </c>
      <c r="AI80" s="55">
        <f t="shared" si="10"/>
        <v>-0.23930657315567522</v>
      </c>
      <c r="AJ80" s="55">
        <f t="shared" si="10"/>
        <v>-0.22720914097069603</v>
      </c>
      <c r="AK80" s="55">
        <f t="shared" si="10"/>
        <v>-0.21561340111599453</v>
      </c>
      <c r="AL80" s="55">
        <f t="shared" si="10"/>
        <v>-0.20450039148671195</v>
      </c>
      <c r="AM80" s="55">
        <f t="shared" si="10"/>
        <v>-0.19385182896279768</v>
      </c>
      <c r="AN80" s="55">
        <f t="shared" si="10"/>
        <v>-0.18365008594273849</v>
      </c>
      <c r="AO80" s="55">
        <f t="shared" si="10"/>
        <v>-0.17387816766824743</v>
      </c>
      <c r="AP80" s="55">
        <f t="shared" si="10"/>
        <v>-0.16451969031374414</v>
      </c>
      <c r="AQ80" s="55">
        <f t="shared" si="10"/>
        <v>-0.15555885981531289</v>
      </c>
      <c r="AR80" s="55">
        <f t="shared" si="10"/>
        <v>-0.14698045141464838</v>
      </c>
      <c r="AS80" s="55">
        <f t="shared" si="10"/>
        <v>-0.13876978989429992</v>
      </c>
      <c r="AT80" s="55">
        <f t="shared" si="10"/>
        <v>-0.13091273048129834</v>
      </c>
      <c r="AU80" s="55">
        <f t="shared" si="10"/>
        <v>-0.12339564039699756</v>
      </c>
      <c r="AV80" s="55">
        <f t="shared" si="10"/>
        <v>-0.11620538103168689</v>
      </c>
      <c r="AW80" s="55">
        <f t="shared" si="10"/>
        <v>-0.10932929072323255</v>
      </c>
      <c r="AX80" s="55">
        <f t="shared" si="10"/>
        <v>-0.10275516811968345</v>
      </c>
      <c r="AY80" s="55">
        <f t="shared" si="10"/>
        <v>-9.6231519109486366E-2</v>
      </c>
      <c r="AZ80" s="55">
        <f t="shared" si="10"/>
        <v>-9.0219075489204437E-2</v>
      </c>
      <c r="BA80" s="55">
        <f t="shared" si="10"/>
        <v>-8.449992179681981E-2</v>
      </c>
      <c r="BB80" s="55">
        <f t="shared" si="10"/>
        <v>-7.9037386570123838E-2</v>
      </c>
      <c r="BC80" s="55">
        <f t="shared" si="10"/>
        <v>-7.3782196934130587E-2</v>
      </c>
      <c r="BD80" s="55">
        <f t="shared" si="10"/>
        <v>-6.8767716298285847E-2</v>
      </c>
    </row>
    <row r="81" spans="1:56" x14ac:dyDescent="0.3">
      <c r="A81" s="75"/>
      <c r="B81" s="15" t="s">
        <v>18</v>
      </c>
      <c r="C81" s="15"/>
      <c r="D81" s="14" t="s">
        <v>38</v>
      </c>
      <c r="E81" s="56">
        <f>+E80</f>
        <v>-1.3850505971282007E-2</v>
      </c>
      <c r="F81" s="56">
        <f t="shared" ref="F81:BD81" si="11">+E81+F80</f>
        <v>7.4620820065480514E-2</v>
      </c>
      <c r="G81" s="56">
        <f t="shared" si="11"/>
        <v>0.1758301991238555</v>
      </c>
      <c r="H81" s="56">
        <f t="shared" si="11"/>
        <v>0.25746626306110065</v>
      </c>
      <c r="I81" s="56">
        <f t="shared" si="11"/>
        <v>0.43600220618525354</v>
      </c>
      <c r="J81" s="56">
        <f t="shared" si="11"/>
        <v>0.73738350960857812</v>
      </c>
      <c r="K81" s="56">
        <f t="shared" si="11"/>
        <v>-3.8027141691174053</v>
      </c>
      <c r="L81" s="56">
        <f t="shared" si="11"/>
        <v>-3.9840412838132311</v>
      </c>
      <c r="M81" s="56">
        <f t="shared" si="11"/>
        <v>-4.0580060414259824</v>
      </c>
      <c r="N81" s="56">
        <f t="shared" si="11"/>
        <v>-4.0395855937530314</v>
      </c>
      <c r="O81" s="56">
        <f t="shared" si="11"/>
        <v>-3.598331846756476</v>
      </c>
      <c r="P81" s="56">
        <f t="shared" si="11"/>
        <v>-3.0724825826866007</v>
      </c>
      <c r="Q81" s="56">
        <f t="shared" si="11"/>
        <v>-2.4789890031748008</v>
      </c>
      <c r="R81" s="56">
        <f t="shared" si="11"/>
        <v>-1.8333899041279162</v>
      </c>
      <c r="S81" s="56">
        <f t="shared" si="11"/>
        <v>-1.1499000809704849</v>
      </c>
      <c r="T81" s="56">
        <f t="shared" si="11"/>
        <v>-0.46080513440607929</v>
      </c>
      <c r="U81" s="56">
        <f t="shared" si="11"/>
        <v>-0.89716931644679376</v>
      </c>
      <c r="V81" s="56">
        <f t="shared" si="11"/>
        <v>-1.3116690678265523</v>
      </c>
      <c r="W81" s="56">
        <f t="shared" si="11"/>
        <v>-1.7052841377842045</v>
      </c>
      <c r="X81" s="56">
        <f t="shared" si="11"/>
        <v>-2.0789530154080289</v>
      </c>
      <c r="Y81" s="56">
        <f t="shared" si="11"/>
        <v>-2.4335745997844804</v>
      </c>
      <c r="Z81" s="56">
        <f t="shared" si="11"/>
        <v>-2.7700098043730872</v>
      </c>
      <c r="AA81" s="56">
        <f t="shared" si="11"/>
        <v>-3.0890830981460708</v>
      </c>
      <c r="AB81" s="56">
        <f t="shared" si="11"/>
        <v>-3.3915839859347887</v>
      </c>
      <c r="AC81" s="56">
        <f t="shared" si="11"/>
        <v>-3.6782684303322428</v>
      </c>
      <c r="AD81" s="56">
        <f t="shared" si="11"/>
        <v>-3.949860217411532</v>
      </c>
      <c r="AE81" s="56">
        <f t="shared" si="11"/>
        <v>-4.2070522684341229</v>
      </c>
      <c r="AF81" s="56">
        <f t="shared" si="11"/>
        <v>-4.4505078996390273</v>
      </c>
      <c r="AG81" s="56">
        <f t="shared" si="11"/>
        <v>-4.6808620321243239</v>
      </c>
      <c r="AH81" s="56">
        <f t="shared" si="11"/>
        <v>-4.8987223537557822</v>
      </c>
      <c r="AI81" s="56">
        <f t="shared" si="11"/>
        <v>-5.1380289269114572</v>
      </c>
      <c r="AJ81" s="56">
        <f t="shared" si="11"/>
        <v>-5.365238067882153</v>
      </c>
      <c r="AK81" s="56">
        <f t="shared" si="11"/>
        <v>-5.5808514689981479</v>
      </c>
      <c r="AL81" s="56">
        <f t="shared" si="11"/>
        <v>-5.7853518604848597</v>
      </c>
      <c r="AM81" s="56">
        <f t="shared" si="11"/>
        <v>-5.9792036894476572</v>
      </c>
      <c r="AN81" s="56">
        <f t="shared" si="11"/>
        <v>-6.1628537753903956</v>
      </c>
      <c r="AO81" s="56">
        <f t="shared" si="11"/>
        <v>-6.3367319430586431</v>
      </c>
      <c r="AP81" s="56">
        <f t="shared" si="11"/>
        <v>-6.5012516333723873</v>
      </c>
      <c r="AQ81" s="56">
        <f t="shared" si="11"/>
        <v>-6.6568104931877006</v>
      </c>
      <c r="AR81" s="56">
        <f t="shared" si="11"/>
        <v>-6.8037909446023486</v>
      </c>
      <c r="AS81" s="56">
        <f t="shared" si="11"/>
        <v>-6.9425607344966487</v>
      </c>
      <c r="AT81" s="56">
        <f t="shared" si="11"/>
        <v>-7.0734734649779467</v>
      </c>
      <c r="AU81" s="56">
        <f t="shared" si="11"/>
        <v>-7.1968691053749438</v>
      </c>
      <c r="AV81" s="56">
        <f t="shared" si="11"/>
        <v>-7.3130744864066308</v>
      </c>
      <c r="AW81" s="56">
        <f t="shared" si="11"/>
        <v>-7.4224037771298637</v>
      </c>
      <c r="AX81" s="56">
        <f t="shared" si="11"/>
        <v>-7.5251589452495473</v>
      </c>
      <c r="AY81" s="56">
        <f t="shared" si="11"/>
        <v>-7.6213904643590338</v>
      </c>
      <c r="AZ81" s="56">
        <f t="shared" si="11"/>
        <v>-7.7116095398482383</v>
      </c>
      <c r="BA81" s="56">
        <f t="shared" si="11"/>
        <v>-7.7961094616450577</v>
      </c>
      <c r="BB81" s="56">
        <f t="shared" si="11"/>
        <v>-7.8751468482151816</v>
      </c>
      <c r="BC81" s="56">
        <f t="shared" si="11"/>
        <v>-7.9489290451493124</v>
      </c>
      <c r="BD81" s="56">
        <f t="shared" si="11"/>
        <v>-8.0176967614475991</v>
      </c>
    </row>
    <row r="82" spans="1:56" x14ac:dyDescent="0.3">
      <c r="A82" s="75"/>
      <c r="B82" s="14"/>
      <c r="E82" s="137"/>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5"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5"/>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5"/>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5"/>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5"/>
      <c r="B90" s="4" t="s">
        <v>326</v>
      </c>
      <c r="D90" s="4" t="s">
        <v>86</v>
      </c>
      <c r="E90" s="38">
        <f>'Workings template'!C21</f>
        <v>758.56682476800006</v>
      </c>
      <c r="F90" s="38">
        <f>'Workings template'!D21</f>
        <v>12994.247169085003</v>
      </c>
      <c r="G90" s="38">
        <f>'Workings template'!E21</f>
        <v>14133.750297600003</v>
      </c>
      <c r="H90" s="38">
        <f>'Workings template'!F21</f>
        <v>11147.301253500003</v>
      </c>
      <c r="I90" s="38">
        <f>'Workings template'!G21</f>
        <v>23674.282834700007</v>
      </c>
      <c r="J90" s="38">
        <f>'Workings template'!H21</f>
        <v>22902.879000210007</v>
      </c>
      <c r="K90" s="38">
        <f>'Workings template'!I21</f>
        <v>22131.475165720007</v>
      </c>
      <c r="L90" s="38">
        <f>'Workings template'!J21</f>
        <v>21360.071331230007</v>
      </c>
      <c r="M90" s="38">
        <f>'Workings template'!K21</f>
        <v>20588.667496740007</v>
      </c>
      <c r="N90" s="38">
        <f>'Workings template'!L21</f>
        <v>19817.263662250007</v>
      </c>
      <c r="O90" s="38">
        <f>'Workings template'!M21</f>
        <v>28577.360378562506</v>
      </c>
      <c r="P90" s="38">
        <f>'Workings template'!N21</f>
        <v>27419.907495101987</v>
      </c>
      <c r="Q90" s="38">
        <f>'Workings template'!O21</f>
        <v>26262.454611641464</v>
      </c>
      <c r="R90" s="38">
        <f>'Workings template'!P21</f>
        <v>25105.001728180945</v>
      </c>
      <c r="S90" s="38">
        <f>'Workings template'!Q21</f>
        <v>23947.548844720426</v>
      </c>
      <c r="T90" s="38">
        <f>'Workings template'!R21</f>
        <v>22790.095961259904</v>
      </c>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5"/>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5"/>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5"/>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B30"/>
  <sheetViews>
    <sheetView workbookViewId="0">
      <selection activeCell="G13" sqref="G13"/>
    </sheetView>
  </sheetViews>
  <sheetFormatPr defaultRowHeight="15" x14ac:dyDescent="0.25"/>
  <cols>
    <col min="1" max="1" width="5.85546875" customWidth="1"/>
    <col min="2" max="2" width="64.85546875" customWidth="1"/>
    <col min="3" max="3" width="9.5703125" bestFit="1" customWidth="1"/>
    <col min="4" max="12" width="10.5703125" bestFit="1" customWidth="1"/>
    <col min="13" max="13" width="12.28515625" customWidth="1"/>
    <col min="14" max="17" width="10.5703125" bestFit="1" customWidth="1"/>
  </cols>
  <sheetData>
    <row r="1" spans="1:54" ht="15.75" customHeight="1" x14ac:dyDescent="0.3">
      <c r="A1" s="1" t="s">
        <v>299</v>
      </c>
      <c r="L1" s="147"/>
      <c r="M1" t="s">
        <v>358</v>
      </c>
    </row>
    <row r="2" spans="1:54" x14ac:dyDescent="0.25">
      <c r="A2" t="s">
        <v>75</v>
      </c>
      <c r="L2" s="148"/>
      <c r="M2" t="s">
        <v>359</v>
      </c>
    </row>
    <row r="4" spans="1:54" x14ac:dyDescent="0.25">
      <c r="C4" s="189" t="s">
        <v>15</v>
      </c>
      <c r="D4" s="189"/>
      <c r="E4" s="189"/>
      <c r="F4" s="189"/>
      <c r="G4" s="189"/>
      <c r="H4" s="189"/>
      <c r="I4" s="189"/>
      <c r="J4" s="189"/>
      <c r="K4" s="190" t="s">
        <v>19</v>
      </c>
      <c r="L4" s="190"/>
      <c r="M4" s="190"/>
      <c r="N4" s="190"/>
      <c r="O4" s="190"/>
      <c r="P4" s="190"/>
      <c r="Q4" s="190"/>
      <c r="R4" s="190"/>
      <c r="S4" s="186" t="s">
        <v>20</v>
      </c>
      <c r="T4" s="187"/>
      <c r="U4" s="187"/>
      <c r="V4" s="187"/>
      <c r="W4" s="187"/>
      <c r="X4" s="187"/>
      <c r="Y4" s="187"/>
      <c r="Z4" s="188"/>
      <c r="AA4" s="186" t="s">
        <v>21</v>
      </c>
      <c r="AB4" s="187"/>
      <c r="AC4" s="187"/>
      <c r="AD4" s="187"/>
      <c r="AE4" s="187"/>
      <c r="AF4" s="187"/>
      <c r="AG4" s="187"/>
      <c r="AH4" s="188"/>
      <c r="AI4" s="186" t="s">
        <v>22</v>
      </c>
      <c r="AJ4" s="187"/>
      <c r="AK4" s="187"/>
      <c r="AL4" s="187"/>
      <c r="AM4" s="187"/>
      <c r="AN4" s="187"/>
      <c r="AO4" s="187"/>
      <c r="AP4" s="188"/>
      <c r="AQ4" s="186" t="s">
        <v>23</v>
      </c>
      <c r="AR4" s="187"/>
      <c r="AS4" s="187"/>
      <c r="AT4" s="187"/>
      <c r="AU4" s="187"/>
      <c r="AV4" s="187"/>
      <c r="AW4" s="187"/>
      <c r="AX4" s="188"/>
      <c r="AY4" s="186" t="s">
        <v>49</v>
      </c>
      <c r="AZ4" s="187"/>
      <c r="BA4" s="187"/>
      <c r="BB4" s="188"/>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7" spans="1:54" x14ac:dyDescent="0.25">
      <c r="B7" s="140" t="s">
        <v>345</v>
      </c>
    </row>
    <row r="8" spans="1:54" x14ac:dyDescent="0.25">
      <c r="B8" t="s">
        <v>342</v>
      </c>
      <c r="C8">
        <v>0</v>
      </c>
      <c r="D8">
        <v>0</v>
      </c>
      <c r="E8">
        <v>0</v>
      </c>
      <c r="F8">
        <v>0</v>
      </c>
      <c r="G8">
        <v>0</v>
      </c>
      <c r="H8">
        <v>0</v>
      </c>
      <c r="I8">
        <v>0</v>
      </c>
      <c r="J8">
        <v>0</v>
      </c>
      <c r="K8">
        <v>0</v>
      </c>
      <c r="L8">
        <v>0</v>
      </c>
      <c r="M8">
        <v>0</v>
      </c>
      <c r="N8">
        <v>0</v>
      </c>
      <c r="O8">
        <v>0</v>
      </c>
      <c r="P8">
        <v>0</v>
      </c>
      <c r="Q8">
        <v>0</v>
      </c>
      <c r="R8">
        <v>0</v>
      </c>
      <c r="S8" t="s">
        <v>348</v>
      </c>
    </row>
    <row r="9" spans="1:54" x14ac:dyDescent="0.25">
      <c r="B9" t="s">
        <v>343</v>
      </c>
      <c r="C9">
        <v>0</v>
      </c>
      <c r="D9">
        <v>0</v>
      </c>
      <c r="E9">
        <v>0</v>
      </c>
      <c r="F9">
        <v>0</v>
      </c>
      <c r="G9">
        <f>D14*1.0009</f>
        <v>0</v>
      </c>
      <c r="H9">
        <f>G9*2</f>
        <v>0</v>
      </c>
      <c r="I9">
        <f>G9*3</f>
        <v>0</v>
      </c>
      <c r="J9">
        <f>G9*4</f>
        <v>0</v>
      </c>
      <c r="K9">
        <f t="shared" ref="K9" si="0">J9*2</f>
        <v>0</v>
      </c>
      <c r="L9">
        <f t="shared" ref="L9" si="1">J9*3</f>
        <v>0</v>
      </c>
      <c r="M9">
        <f t="shared" ref="M9" si="2">J9*4</f>
        <v>0</v>
      </c>
      <c r="N9">
        <f t="shared" ref="N9" si="3">M9*2</f>
        <v>0</v>
      </c>
      <c r="O9">
        <f t="shared" ref="O9" si="4">M9*3</f>
        <v>0</v>
      </c>
      <c r="P9">
        <f t="shared" ref="P9" si="5">M9*4</f>
        <v>0</v>
      </c>
      <c r="Q9">
        <f t="shared" ref="Q9" si="6">P9*2</f>
        <v>0</v>
      </c>
      <c r="R9">
        <f t="shared" ref="R9" si="7">P9*3</f>
        <v>0</v>
      </c>
    </row>
    <row r="10" spans="1:54" x14ac:dyDescent="0.25">
      <c r="B10" t="s">
        <v>344</v>
      </c>
      <c r="C10">
        <v>0</v>
      </c>
      <c r="D10">
        <v>0</v>
      </c>
      <c r="E10">
        <v>0</v>
      </c>
      <c r="F10" s="139">
        <v>0</v>
      </c>
      <c r="G10" s="139">
        <f>'Fixed data'!$H$12*'Workings template'!G9</f>
        <v>0</v>
      </c>
      <c r="H10" s="139">
        <f>'Fixed data'!$H$12*'Workings template'!H9</f>
        <v>0</v>
      </c>
      <c r="I10" s="139">
        <f>'Fixed data'!$H$12*'Workings template'!I9</f>
        <v>0</v>
      </c>
      <c r="J10" s="139">
        <f>'Fixed data'!$H$12*'Workings template'!J9</f>
        <v>0</v>
      </c>
      <c r="K10" s="139">
        <f>'Fixed data'!$H$12*'Workings template'!K9</f>
        <v>0</v>
      </c>
      <c r="L10" s="139">
        <f>'Fixed data'!$H$12*'Workings template'!L9</f>
        <v>0</v>
      </c>
      <c r="M10" s="139">
        <f>'Fixed data'!$H$12*'Workings template'!M9</f>
        <v>0</v>
      </c>
      <c r="N10" s="139">
        <f>'Fixed data'!$H$12*'Workings template'!N9</f>
        <v>0</v>
      </c>
      <c r="O10" s="139">
        <f>'Fixed data'!$H$12*'Workings template'!O9</f>
        <v>0</v>
      </c>
      <c r="P10" s="139">
        <f>'Fixed data'!$H$12*'Workings template'!P9</f>
        <v>0</v>
      </c>
      <c r="Q10" s="139">
        <f>'Fixed data'!$H$12*'Workings template'!Q9</f>
        <v>0</v>
      </c>
      <c r="R10" s="139">
        <f>'Fixed data'!$H$12*'Workings template'!R9</f>
        <v>0</v>
      </c>
      <c r="T10" s="139"/>
      <c r="U10" s="139"/>
      <c r="V10" s="139"/>
      <c r="W10" s="139"/>
      <c r="X10" s="139"/>
      <c r="Y10" s="139"/>
      <c r="Z10" s="139"/>
    </row>
    <row r="12" spans="1:54" x14ac:dyDescent="0.25">
      <c r="B12" s="140" t="s">
        <v>346</v>
      </c>
    </row>
    <row r="13" spans="1:54" x14ac:dyDescent="0.25">
      <c r="B13" t="s">
        <v>342</v>
      </c>
      <c r="C13">
        <v>0</v>
      </c>
      <c r="D13">
        <v>0</v>
      </c>
      <c r="E13">
        <v>0</v>
      </c>
      <c r="F13">
        <v>0</v>
      </c>
      <c r="G13" s="148">
        <v>9</v>
      </c>
      <c r="H13">
        <v>0</v>
      </c>
      <c r="I13">
        <v>0</v>
      </c>
      <c r="J13">
        <v>0</v>
      </c>
      <c r="K13">
        <v>0</v>
      </c>
      <c r="L13">
        <v>0</v>
      </c>
      <c r="M13">
        <v>0</v>
      </c>
      <c r="N13">
        <v>0</v>
      </c>
      <c r="O13">
        <v>0</v>
      </c>
      <c r="P13">
        <v>0</v>
      </c>
      <c r="Q13">
        <v>0</v>
      </c>
      <c r="R13">
        <v>0</v>
      </c>
      <c r="S13" t="s">
        <v>353</v>
      </c>
    </row>
    <row r="14" spans="1:54" x14ac:dyDescent="0.25">
      <c r="B14" t="s">
        <v>343</v>
      </c>
      <c r="C14">
        <v>0</v>
      </c>
      <c r="D14">
        <v>0</v>
      </c>
      <c r="E14">
        <v>0</v>
      </c>
      <c r="F14">
        <v>0</v>
      </c>
      <c r="G14">
        <f>D20*1.0009</f>
        <v>26632.337550999997</v>
      </c>
      <c r="H14">
        <f>$G$14</f>
        <v>26632.337550999997</v>
      </c>
      <c r="I14">
        <f t="shared" ref="I14:R14" si="8">$G$14</f>
        <v>26632.337550999997</v>
      </c>
      <c r="J14">
        <f t="shared" si="8"/>
        <v>26632.337550999997</v>
      </c>
      <c r="K14">
        <f t="shared" si="8"/>
        <v>26632.337550999997</v>
      </c>
      <c r="L14">
        <f t="shared" si="8"/>
        <v>26632.337550999997</v>
      </c>
      <c r="M14">
        <f t="shared" si="8"/>
        <v>26632.337550999997</v>
      </c>
      <c r="N14">
        <f t="shared" si="8"/>
        <v>26632.337550999997</v>
      </c>
      <c r="O14">
        <f t="shared" si="8"/>
        <v>26632.337550999997</v>
      </c>
      <c r="P14">
        <f t="shared" si="8"/>
        <v>26632.337550999997</v>
      </c>
      <c r="Q14">
        <f t="shared" si="8"/>
        <v>26632.337550999997</v>
      </c>
      <c r="R14">
        <f t="shared" si="8"/>
        <v>26632.337550999997</v>
      </c>
      <c r="S14" t="s">
        <v>355</v>
      </c>
    </row>
    <row r="15" spans="1:54" x14ac:dyDescent="0.25">
      <c r="B15" t="s">
        <v>344</v>
      </c>
      <c r="C15">
        <v>0</v>
      </c>
      <c r="D15">
        <v>0</v>
      </c>
      <c r="E15">
        <v>0</v>
      </c>
      <c r="F15" s="139">
        <v>0</v>
      </c>
      <c r="G15" s="139">
        <f>'Fixed data'!L12*'Workings template'!G14</f>
        <v>11847.794844625616</v>
      </c>
      <c r="H15" s="139">
        <f>'Fixed data'!M12*'Workings template'!H14</f>
        <v>11461.745795655097</v>
      </c>
      <c r="I15" s="139">
        <f>'Fixed data'!N12*'Workings template'!I14</f>
        <v>11075.696746684576</v>
      </c>
      <c r="J15" s="139">
        <f>'Fixed data'!O12*'Workings template'!J14</f>
        <v>10689.647697714056</v>
      </c>
      <c r="K15" s="139">
        <f>'Fixed data'!P12*'Workings template'!K14</f>
        <v>10303.598648743535</v>
      </c>
      <c r="L15" s="139">
        <f>'Fixed data'!Q12*'Workings template'!L14</f>
        <v>9917.5495997730159</v>
      </c>
      <c r="M15" s="139">
        <f>'Fixed data'!R12*'Workings template'!M14</f>
        <v>9531.5005508024951</v>
      </c>
      <c r="N15" s="139">
        <f>'Fixed data'!S12*'Workings template'!N14</f>
        <v>9145.4515018319744</v>
      </c>
      <c r="O15" s="139">
        <f>'Fixed data'!T12*'Workings template'!O14</f>
        <v>8759.4024528614536</v>
      </c>
      <c r="P15" s="139">
        <f>'Fixed data'!U12*'Workings template'!P14</f>
        <v>8373.3534038909347</v>
      </c>
      <c r="Q15" s="139">
        <f>'Fixed data'!V12*'Workings template'!Q14</f>
        <v>7987.304354920414</v>
      </c>
      <c r="R15" s="139">
        <f>'Fixed data'!W12*'Workings template'!R14</f>
        <v>7601.2553059498932</v>
      </c>
      <c r="T15" s="139"/>
      <c r="U15" s="139"/>
      <c r="V15" s="139"/>
      <c r="W15" s="139"/>
      <c r="X15" s="139"/>
      <c r="Y15" s="139"/>
      <c r="Z15" s="139"/>
    </row>
    <row r="16" spans="1:54" x14ac:dyDescent="0.25">
      <c r="B16" t="s">
        <v>351</v>
      </c>
      <c r="C16" s="143">
        <v>20</v>
      </c>
      <c r="D16" s="145">
        <v>0</v>
      </c>
      <c r="E16" s="145">
        <v>0</v>
      </c>
      <c r="F16" s="145">
        <v>0</v>
      </c>
      <c r="G16" s="145">
        <v>0</v>
      </c>
      <c r="H16" s="145">
        <v>0</v>
      </c>
      <c r="I16" s="145">
        <v>0</v>
      </c>
      <c r="J16" s="145">
        <v>0</v>
      </c>
      <c r="K16" s="145">
        <v>0</v>
      </c>
      <c r="L16" s="145">
        <v>0</v>
      </c>
      <c r="M16" s="145">
        <v>0</v>
      </c>
      <c r="N16" s="145">
        <v>0</v>
      </c>
      <c r="O16" s="145">
        <v>0</v>
      </c>
      <c r="P16" s="145">
        <v>0</v>
      </c>
      <c r="Q16" s="145">
        <v>0</v>
      </c>
      <c r="R16" s="145">
        <v>0</v>
      </c>
      <c r="S16" t="s">
        <v>354</v>
      </c>
      <c r="T16" s="145"/>
      <c r="U16" s="145"/>
      <c r="V16" s="145"/>
      <c r="W16" s="145"/>
      <c r="X16" s="145"/>
      <c r="Y16" s="145"/>
      <c r="Z16" s="145"/>
    </row>
    <row r="18" spans="2:26" x14ac:dyDescent="0.25">
      <c r="B18" s="140" t="s">
        <v>347</v>
      </c>
    </row>
    <row r="19" spans="2:26" x14ac:dyDescent="0.25">
      <c r="B19" t="s">
        <v>342</v>
      </c>
      <c r="C19" s="147">
        <v>9</v>
      </c>
      <c r="D19" s="139">
        <v>0</v>
      </c>
      <c r="E19" s="139">
        <v>0</v>
      </c>
      <c r="F19" s="139">
        <v>0</v>
      </c>
      <c r="G19" s="147">
        <v>9</v>
      </c>
      <c r="H19" s="139">
        <v>0</v>
      </c>
      <c r="I19" s="139">
        <v>0</v>
      </c>
      <c r="J19" s="139">
        <v>0</v>
      </c>
      <c r="K19" s="139">
        <v>0</v>
      </c>
      <c r="L19" s="139">
        <v>0</v>
      </c>
      <c r="M19" s="148">
        <v>9</v>
      </c>
      <c r="N19" s="139">
        <v>0</v>
      </c>
      <c r="O19" s="139">
        <v>0</v>
      </c>
      <c r="P19" s="139">
        <v>0</v>
      </c>
      <c r="Q19" s="139">
        <v>0</v>
      </c>
      <c r="R19" s="139">
        <v>0</v>
      </c>
      <c r="S19" t="s">
        <v>349</v>
      </c>
      <c r="T19" s="139"/>
      <c r="U19" s="139"/>
      <c r="V19" s="139"/>
      <c r="W19" s="139"/>
      <c r="X19" s="139"/>
      <c r="Y19" s="139"/>
      <c r="Z19" s="139"/>
    </row>
    <row r="20" spans="2:26" x14ac:dyDescent="0.25">
      <c r="B20" t="s">
        <v>343</v>
      </c>
      <c r="C20" s="150">
        <v>1508.5440000000001</v>
      </c>
      <c r="D20" s="150">
        <v>26608.39</v>
      </c>
      <c r="E20" s="150">
        <v>29827.1</v>
      </c>
      <c r="F20" s="150">
        <v>24267</v>
      </c>
      <c r="G20" s="150">
        <f t="shared" ref="G20:L20" si="9">$D$20*2</f>
        <v>53216.78</v>
      </c>
      <c r="H20" s="150">
        <f t="shared" si="9"/>
        <v>53216.78</v>
      </c>
      <c r="I20" s="150">
        <f t="shared" si="9"/>
        <v>53216.78</v>
      </c>
      <c r="J20" s="150">
        <f t="shared" si="9"/>
        <v>53216.78</v>
      </c>
      <c r="K20" s="150">
        <f t="shared" si="9"/>
        <v>53216.78</v>
      </c>
      <c r="L20" s="150">
        <f t="shared" si="9"/>
        <v>53216.78</v>
      </c>
      <c r="M20" s="150">
        <f>$G$14+$L$20</f>
        <v>79849.117551000003</v>
      </c>
      <c r="N20" s="150">
        <f t="shared" ref="N20:R20" si="10">$G$14+$L$20</f>
        <v>79849.117551000003</v>
      </c>
      <c r="O20" s="150">
        <f t="shared" si="10"/>
        <v>79849.117551000003</v>
      </c>
      <c r="P20" s="150">
        <f t="shared" si="10"/>
        <v>79849.117551000003</v>
      </c>
      <c r="Q20" s="150">
        <f t="shared" si="10"/>
        <v>79849.117551000003</v>
      </c>
      <c r="R20" s="139">
        <f t="shared" si="10"/>
        <v>79849.117551000003</v>
      </c>
      <c r="S20" t="s">
        <v>350</v>
      </c>
      <c r="T20" s="139"/>
      <c r="U20" s="139"/>
      <c r="V20" s="139"/>
      <c r="W20" s="139"/>
      <c r="X20" s="139"/>
      <c r="Y20" s="139"/>
      <c r="Z20" s="139"/>
    </row>
    <row r="21" spans="2:26" x14ac:dyDescent="0.25">
      <c r="B21" t="s">
        <v>344</v>
      </c>
      <c r="C21" s="150">
        <f>'Fixed data'!H12*'Workings template'!C20</f>
        <v>758.56682476800006</v>
      </c>
      <c r="D21" s="150">
        <f>'Fixed data'!I12*'Workings template'!D20</f>
        <v>12994.247169085003</v>
      </c>
      <c r="E21" s="150">
        <f>'Fixed data'!J12*'Workings template'!E20</f>
        <v>14133.750297600003</v>
      </c>
      <c r="F21" s="150">
        <f>'Fixed data'!K12*'Workings template'!F20</f>
        <v>11147.301253500003</v>
      </c>
      <c r="G21" s="150">
        <f>'Fixed data'!L12*'Workings template'!G20</f>
        <v>23674.282834700007</v>
      </c>
      <c r="H21" s="150">
        <f>'Fixed data'!M12*'Workings template'!H20</f>
        <v>22902.879000210007</v>
      </c>
      <c r="I21" s="150">
        <f>'Fixed data'!N12*'Workings template'!I20</f>
        <v>22131.475165720007</v>
      </c>
      <c r="J21" s="150">
        <f>'Fixed data'!O12*'Workings template'!J20</f>
        <v>21360.071331230007</v>
      </c>
      <c r="K21" s="150">
        <f>'Fixed data'!P12*'Workings template'!K20</f>
        <v>20588.667496740007</v>
      </c>
      <c r="L21" s="150">
        <f>'Fixed data'!Q12*'Workings template'!L20</f>
        <v>19817.263662250007</v>
      </c>
      <c r="M21" s="150">
        <f>'Fixed data'!R12*'Workings template'!M20</f>
        <v>28577.360378562506</v>
      </c>
      <c r="N21" s="150">
        <f>'Fixed data'!S12*'Workings template'!N20</f>
        <v>27419.907495101987</v>
      </c>
      <c r="O21" s="150">
        <f>'Fixed data'!T12*'Workings template'!O20</f>
        <v>26262.454611641464</v>
      </c>
      <c r="P21" s="150">
        <f>'Fixed data'!U12*'Workings template'!P20</f>
        <v>25105.001728180945</v>
      </c>
      <c r="Q21" s="150">
        <f>'Fixed data'!V12*'Workings template'!Q20</f>
        <v>23947.548844720426</v>
      </c>
      <c r="R21" s="139">
        <f>'Fixed data'!W12*'Workings template'!R20</f>
        <v>22790.095961259904</v>
      </c>
      <c r="T21" s="139"/>
      <c r="U21" s="139"/>
      <c r="V21" s="139"/>
      <c r="W21" s="139"/>
      <c r="X21" s="139"/>
      <c r="Y21" s="139"/>
      <c r="Z21" s="139"/>
    </row>
    <row r="22" spans="2:26" x14ac:dyDescent="0.25">
      <c r="B22" t="s">
        <v>351</v>
      </c>
      <c r="C22" s="145">
        <v>0</v>
      </c>
      <c r="D22" s="145">
        <v>0</v>
      </c>
      <c r="E22" s="145">
        <v>0</v>
      </c>
      <c r="F22" s="145">
        <v>0</v>
      </c>
      <c r="G22" s="145">
        <v>0</v>
      </c>
      <c r="H22" s="145">
        <v>0</v>
      </c>
      <c r="I22" s="143">
        <v>20</v>
      </c>
      <c r="J22" s="145">
        <v>0</v>
      </c>
      <c r="K22" s="145">
        <v>0</v>
      </c>
      <c r="L22" s="145">
        <v>0</v>
      </c>
      <c r="M22" s="145">
        <v>0</v>
      </c>
      <c r="N22" s="145">
        <v>0</v>
      </c>
      <c r="O22" s="145">
        <v>0</v>
      </c>
      <c r="P22" s="145">
        <v>0</v>
      </c>
      <c r="Q22" s="145">
        <v>0</v>
      </c>
      <c r="R22" s="145">
        <v>0</v>
      </c>
      <c r="S22" t="s">
        <v>356</v>
      </c>
      <c r="T22" s="145"/>
      <c r="U22" s="145"/>
      <c r="V22" s="145"/>
      <c r="W22" s="145"/>
      <c r="X22" s="145"/>
      <c r="Y22" s="145"/>
      <c r="Z22" s="145"/>
    </row>
    <row r="23" spans="2:26" x14ac:dyDescent="0.25">
      <c r="B23" t="s">
        <v>352</v>
      </c>
      <c r="C23" s="146">
        <v>6.3156260000000006E-2</v>
      </c>
      <c r="D23" s="146">
        <v>6.6158299999999996E-3</v>
      </c>
      <c r="E23" s="146">
        <v>0</v>
      </c>
      <c r="F23" s="144">
        <v>0</v>
      </c>
      <c r="G23" s="146">
        <f>$D$23+0.005</f>
        <v>1.1615830000000001E-2</v>
      </c>
      <c r="H23" s="146">
        <f t="shared" ref="H23:R23" si="11">$D$23+0.005</f>
        <v>1.1615830000000001E-2</v>
      </c>
      <c r="I23" s="146">
        <f t="shared" si="11"/>
        <v>1.1615830000000001E-2</v>
      </c>
      <c r="J23" s="146">
        <f t="shared" si="11"/>
        <v>1.1615830000000001E-2</v>
      </c>
      <c r="K23" s="146">
        <f t="shared" si="11"/>
        <v>1.1615830000000001E-2</v>
      </c>
      <c r="L23" s="146">
        <f t="shared" si="11"/>
        <v>1.1615830000000001E-2</v>
      </c>
      <c r="M23" s="146">
        <f t="shared" si="11"/>
        <v>1.1615830000000001E-2</v>
      </c>
      <c r="N23" s="146">
        <f t="shared" si="11"/>
        <v>1.1615830000000001E-2</v>
      </c>
      <c r="O23" s="146">
        <f t="shared" si="11"/>
        <v>1.1615830000000001E-2</v>
      </c>
      <c r="P23" s="146">
        <f t="shared" si="11"/>
        <v>1.1615830000000001E-2</v>
      </c>
      <c r="Q23" s="146">
        <f t="shared" si="11"/>
        <v>1.1615830000000001E-2</v>
      </c>
      <c r="R23" s="146">
        <f t="shared" si="11"/>
        <v>1.1615830000000001E-2</v>
      </c>
      <c r="S23" t="s">
        <v>357</v>
      </c>
      <c r="T23" s="146"/>
      <c r="U23" s="146"/>
      <c r="V23" s="146"/>
      <c r="W23" s="146"/>
      <c r="X23" s="146"/>
      <c r="Y23" s="146"/>
      <c r="Z23" s="146"/>
    </row>
    <row r="24" spans="2:26" x14ac:dyDescent="0.25">
      <c r="S24" t="s">
        <v>360</v>
      </c>
    </row>
    <row r="30" spans="2:26" x14ac:dyDescent="0.25">
      <c r="B30" s="140"/>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efb98dbe-6680-48eb-ac67-85b3a61e7855"/>
    <ds:schemaRef ds:uri="http://www.w3.org/XML/1998/namespace"/>
    <ds:schemaRef ds:uri="http://schemas.openxmlformats.org/package/2006/metadata/core-properties"/>
    <ds:schemaRef ds:uri="http://purl.org/dc/elements/1.1/"/>
    <ds:schemaRef ds:uri="eecedeb9-13b3-4e62-b003-046c92e1668a"/>
    <ds:schemaRef ds:uri="http://schemas.microsoft.com/office/2006/metadata/properties"/>
    <ds:schemaRef ds:uri="http://schemas.microsoft.com/office/2006/documentManagement/types"/>
    <ds:schemaRef ds:uri="http://schemas.microsoft.com/sharepoint/v3/fields"/>
    <ds:schemaRef ds:uri="http://purl.org/dc/dcmitype/"/>
    <ds:schemaRef ds:uri="http://purl.org/dc/terms/"/>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Traditional Reinf (Baseline)</vt:lpstr>
      <vt:lpstr>ANM &amp; Deferred Reinf</vt:lpstr>
      <vt:lpstr>Workings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2013-03-27T15:33:01Z</cp:lastPrinted>
  <dcterms:created xsi:type="dcterms:W3CDTF">2012-02-15T20:11:21Z</dcterms:created>
  <dcterms:modified xsi:type="dcterms:W3CDTF">2019-06-13T12:32:13Z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